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16608" windowHeight="9432" tabRatio="954" firstSheet="9" activeTab="1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7" sheetId="12" r:id="rId16"/>
    <sheet name="ფორმა N8" sheetId="9" r:id="rId17"/>
    <sheet name="ფორმა N 8.1" sheetId="18" r:id="rId18"/>
    <sheet name="ფორმა N9" sheetId="10" r:id="rId19"/>
    <sheet name="ფორმა 9.1" sheetId="56" r:id="rId20"/>
    <sheet name="ფორმა 9.2" sheetId="57" r:id="rId21"/>
    <sheet name="ფორმა 9.6" sheetId="39" r:id="rId22"/>
    <sheet name="ფორმა N 9.7" sheetId="35" r:id="rId23"/>
    <sheet name="შემაჯამებელი ფორმა" sheetId="59" r:id="rId24"/>
    <sheet name="Validation" sheetId="13" state="veryHidden" r:id="rId25"/>
  </sheets>
  <externalReferences>
    <externalReference r:id="rId26"/>
    <externalReference r:id="rId27"/>
  </externalReferences>
  <definedNames>
    <definedName name="_xlnm._FilterDatabase" localSheetId="11" hidden="1">'ფორმა 5.2'!$A$8:$J$124</definedName>
    <definedName name="_xlnm._FilterDatabase" localSheetId="14" hidden="1">'ფორმა 5.5'!$A$9:$M$33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19">#REF!</definedName>
    <definedName name="Date" localSheetId="20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23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5.2'!$A$1:$I$143</definedName>
    <definedName name="_xlnm.Print_Area" localSheetId="13">'ფორმა 5.4'!$A$1:$H$46</definedName>
    <definedName name="_xlnm.Print_Area" localSheetId="14">'ფორმა 5.5'!$A$1:$M$47</definedName>
    <definedName name="_xlnm.Print_Area" localSheetId="19">'ფორმა 9.1'!$A$1:$I$35</definedName>
    <definedName name="_xlnm.Print_Area" localSheetId="20">'ფორმა 9.2'!$A$1:$K$35</definedName>
    <definedName name="_xlnm.Print_Area" localSheetId="21">'ფორმა 9.6'!$A$1:$I$35</definedName>
    <definedName name="_xlnm.Print_Area" localSheetId="17">'ფორმა N 8.1'!$A$1:$H$51</definedName>
    <definedName name="_xlnm.Print_Area" localSheetId="22">'ფორმა N 9.7'!$A$1:$I$48</definedName>
    <definedName name="_xlnm.Print_Area" localSheetId="0">'ფორმა N1'!$A$1:$L$63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N7'!$A$1:$D$90</definedName>
    <definedName name="_xlnm.Print_Area" localSheetId="16">'ფორმა N8'!$A$1:$J$21</definedName>
    <definedName name="_xlnm.Print_Area" localSheetId="18">'ფორმა N9'!$A$1:$K$52</definedName>
    <definedName name="_xlnm.Print_Area" localSheetId="23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F9" i="47"/>
  <c r="C10" i="59"/>
  <c r="I129" i="43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9"/>
  <c r="E16" i="10"/>
  <c r="D16"/>
  <c r="J14"/>
  <c r="C64" i="12"/>
  <c r="C45"/>
  <c r="C34"/>
  <c r="C11"/>
  <c r="C10"/>
  <c r="I10" i="10"/>
  <c r="J10"/>
  <c r="I14"/>
  <c r="J17"/>
  <c r="I19"/>
  <c r="I17" s="1"/>
  <c r="J19"/>
  <c r="J9" l="1"/>
  <c r="I9"/>
  <c r="H129" i="43" l="1"/>
  <c r="G129" l="1"/>
  <c r="C25" i="59" l="1"/>
  <c r="C24"/>
  <c r="C23"/>
  <c r="C22"/>
  <c r="C21"/>
  <c r="C20" s="1"/>
  <c r="C19"/>
  <c r="C18"/>
  <c r="C12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3" i="59" s="1"/>
  <c r="C10" i="47"/>
  <c r="D12" i="40"/>
  <c r="C12"/>
  <c r="I38" i="35" l="1"/>
  <c r="A5" i="9"/>
  <c r="L35" i="55" l="1"/>
  <c r="A6"/>
  <c r="A5" i="35" l="1"/>
  <c r="A5" i="39"/>
  <c r="A5" i="10"/>
  <c r="A5" i="18"/>
  <c r="A5" i="12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0"/>
  <c r="D9" s="1"/>
  <c r="C17" i="59" s="1"/>
  <c r="D31" i="3"/>
  <c r="C31"/>
  <c r="C10" i="7" l="1"/>
  <c r="C9" s="1"/>
  <c r="D73" i="47"/>
  <c r="C73"/>
  <c r="D65"/>
  <c r="D59"/>
  <c r="C59"/>
  <c r="D54"/>
  <c r="C54"/>
  <c r="D48"/>
  <c r="C48"/>
  <c r="D37"/>
  <c r="C11" i="59" s="1"/>
  <c r="C37" i="47"/>
  <c r="D33"/>
  <c r="C33"/>
  <c r="D24"/>
  <c r="D18" s="1"/>
  <c r="C24"/>
  <c r="C18" s="1"/>
  <c r="D15"/>
  <c r="C15"/>
  <c r="C14" l="1"/>
  <c r="C9" s="1"/>
  <c r="D14"/>
  <c r="D9" s="1"/>
  <c r="L33" i="46"/>
  <c r="H34" i="45"/>
  <c r="G34"/>
  <c r="D27" i="3" l="1"/>
  <c r="C27"/>
  <c r="C12" l="1"/>
  <c r="I25" i="29" l="1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A6"/>
  <c r="C16" l="1"/>
  <c r="C11" s="1"/>
  <c r="D16"/>
  <c r="D11" s="1"/>
  <c r="H39" i="10" l="1"/>
  <c r="H36" s="1"/>
  <c r="H32"/>
  <c r="H24"/>
  <c r="H19"/>
  <c r="H17" s="1"/>
  <c r="H14"/>
  <c r="A4" i="39" l="1"/>
  <c r="A4" i="35" l="1"/>
  <c r="H34" i="34" l="1"/>
  <c r="G34"/>
  <c r="A4"/>
  <c r="I34" i="30" l="1"/>
  <c r="H34"/>
  <c r="A4"/>
  <c r="H25" i="29"/>
  <c r="G25"/>
  <c r="A4"/>
  <c r="D25" i="27" l="1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D64" i="12" l="1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D45" i="12"/>
  <c r="D34"/>
  <c r="D11"/>
  <c r="J39" i="10"/>
  <c r="J36" s="1"/>
  <c r="F39"/>
  <c r="F36" s="1"/>
  <c r="D39"/>
  <c r="D36" s="1"/>
  <c r="B39"/>
  <c r="B36" s="1"/>
  <c r="J32"/>
  <c r="F32"/>
  <c r="D32"/>
  <c r="B32"/>
  <c r="F19"/>
  <c r="F17" s="1"/>
  <c r="D19"/>
  <c r="D17" s="1"/>
  <c r="B19"/>
  <c r="B17" s="1"/>
  <c r="F14"/>
  <c r="D14"/>
  <c r="B14"/>
  <c r="F10"/>
  <c r="D10"/>
  <c r="B10"/>
  <c r="D19" i="3"/>
  <c r="C19"/>
  <c r="D16"/>
  <c r="C16"/>
  <c r="D12"/>
  <c r="C26" l="1"/>
  <c r="C10" s="1"/>
  <c r="D10"/>
  <c r="B9" i="10"/>
  <c r="D10" i="12"/>
  <c r="D44"/>
  <c r="D26" i="3"/>
  <c r="D9" i="10"/>
  <c r="F9"/>
  <c r="C9" i="3" l="1"/>
  <c r="D9"/>
</calcChain>
</file>

<file path=xl/sharedStrings.xml><?xml version="1.0" encoding="utf-8"?>
<sst xmlns="http://schemas.openxmlformats.org/spreadsheetml/2006/main" count="1821" uniqueCount="983">
  <si>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</si>
  <si>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</si>
  <si>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</si>
  <si>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</si>
  <si>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</si>
  <si>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</si>
  <si>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</si>
  <si>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</si>
  <si>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</si>
  <si>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</si>
  <si>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</si>
  <si>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</si>
  <si>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</si>
  <si>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</si>
  <si>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</si>
  <si>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</si>
  <si>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</si>
  <si>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</si>
  <si>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</si>
  <si>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</si>
  <si>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</si>
  <si>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</si>
  <si>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</si>
  <si>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</si>
  <si>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</si>
  <si>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</si>
  <si>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</si>
  <si>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</si>
  <si>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</si>
  <si>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</si>
  <si>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</si>
  <si>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</si>
  <si>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</si>
  <si>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</si>
  <si>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</si>
  <si>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</si>
  <si>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</si>
  <si>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</si>
  <si>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</si>
  <si>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</si>
  <si>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</si>
  <si>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</si>
  <si>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</si>
  <si>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</si>
  <si>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</si>
  <si>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</si>
  <si>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</si>
  <si>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</si>
  <si>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</si>
  <si>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</si>
  <si>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</si>
  <si>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</si>
  <si>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</si>
  <si>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</si>
  <si>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</si>
  <si>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</si>
  <si>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</si>
  <si>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</si>
  <si>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</si>
  <si>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</si>
  <si>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</si>
  <si>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</si>
  <si>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</si>
  <si>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</si>
  <si>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</si>
  <si>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</si>
  <si>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</si>
  <si>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</si>
  <si>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</si>
  <si>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</si>
  <si>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</si>
  <si>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</si>
  <si>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</si>
  <si>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</si>
  <si>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</si>
  <si>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</si>
  <si>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</si>
  <si>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</si>
  <si>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</si>
  <si>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</si>
  <si>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</si>
  <si>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</si>
  <si>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</si>
  <si>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</si>
  <si>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</si>
  <si>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</si>
  <si>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</si>
  <si>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</si>
  <si>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</si>
  <si>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</si>
  <si>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</si>
  <si>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</si>
  <si>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</si>
  <si>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</si>
  <si>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</si>
  <si>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</si>
  <si>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</si>
  <si>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</si>
  <si>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</si>
  <si>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</si>
  <si>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</si>
  <si>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</si>
  <si>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</si>
  <si>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</si>
  <si>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</si>
  <si>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</si>
  <si>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</si>
  <si>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</si>
  <si>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</si>
  <si>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</si>
  <si>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</si>
  <si>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</si>
  <si>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</si>
  <si>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</si>
  <si>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</si>
  <si>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</si>
  <si>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</si>
  <si>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</si>
  <si>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</si>
  <si>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</si>
  <si>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</si>
  <si>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</si>
  <si>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</si>
  <si>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</si>
  <si>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</si>
  <si>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</si>
  <si>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</si>
  <si>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</si>
  <si>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</si>
  <si>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</si>
  <si>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</si>
  <si>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</si>
  <si>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</si>
  <si>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</si>
  <si>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</si>
  <si>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</si>
  <si>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</si>
  <si>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</si>
  <si>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</si>
  <si>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</si>
  <si>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</si>
  <si>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</si>
  <si>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</si>
  <si>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</si>
  <si>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</si>
  <si>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</si>
  <si>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</si>
  <si>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</si>
  <si>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</si>
  <si>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</si>
  <si>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</si>
  <si>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</si>
  <si>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</si>
  <si>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</si>
  <si>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</si>
  <si>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</si>
  <si>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</si>
  <si>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</si>
  <si>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</si>
  <si>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</si>
  <si>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</si>
  <si>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</si>
  <si>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</si>
  <si>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</si>
  <si>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</si>
  <si>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</si>
  <si>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</si>
  <si>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</si>
  <si>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</si>
  <si>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</si>
  <si>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</si>
  <si>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</si>
  <si>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</si>
  <si>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</si>
  <si>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</si>
  <si>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</si>
  <si>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</si>
  <si>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</si>
  <si>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</si>
  <si>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</si>
  <si>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</si>
  <si>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</si>
  <si>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</si>
  <si>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</si>
  <si>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</si>
  <si>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</si>
  <si>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</si>
  <si>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</si>
  <si>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</si>
  <si>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</si>
  <si>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</si>
  <si>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</si>
  <si>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</si>
  <si>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</si>
  <si>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</si>
  <si>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</si>
  <si>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</si>
  <si>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</si>
  <si>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</si>
  <si>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</si>
  <si>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</si>
  <si>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</si>
  <si>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</si>
  <si>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</si>
  <si>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</si>
  <si>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</si>
  <si>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</si>
  <si>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</si>
  <si>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</si>
  <si>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</si>
  <si>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</si>
  <si>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</si>
  <si>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</si>
  <si>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</si>
  <si>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</si>
  <si>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</si>
  <si>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</si>
  <si>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</si>
  <si>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</si>
  <si>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</si>
  <si>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</si>
  <si>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</si>
  <si>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</si>
  <si>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</si>
  <si>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</si>
  <si>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</si>
  <si>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</si>
  <si>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</si>
  <si>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</si>
  <si>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</si>
  <si>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</si>
  <si>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</si>
  <si>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</si>
  <si>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</si>
  <si>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</si>
  <si>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</si>
  <si>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</si>
  <si>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</si>
  <si>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</si>
  <si>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</si>
  <si>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</si>
  <si>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</si>
  <si>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</si>
  <si>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</si>
  <si>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</si>
  <si>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</si>
  <si>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</si>
  <si>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</si>
  <si>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</si>
  <si>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</si>
  <si>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</si>
  <si>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</si>
  <si>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</si>
  <si>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</si>
  <si>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</si>
  <si>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</si>
  <si>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</si>
  <si>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</si>
  <si>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</si>
  <si>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</si>
  <si>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</si>
  <si>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</si>
  <si>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</si>
  <si>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</si>
  <si>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</si>
  <si>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</si>
  <si>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</si>
  <si>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</si>
  <si>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</si>
  <si>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</si>
  <si>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</si>
  <si>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</si>
  <si>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</si>
  <si>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</si>
  <si>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</si>
  <si>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</si>
  <si>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</si>
  <si>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</si>
  <si>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</si>
  <si>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</si>
  <si>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</si>
  <si>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</si>
  <si>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</si>
  <si>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</si>
  <si>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</si>
  <si>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</si>
  <si>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</si>
  <si>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</si>
  <si>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</si>
  <si>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</si>
  <si>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</si>
  <si>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</si>
  <si>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</si>
  <si>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</si>
  <si>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</si>
  <si>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</si>
  <si>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</si>
  <si>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</si>
  <si>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</si>
  <si>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</si>
  <si>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</si>
  <si>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</si>
  <si>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</si>
  <si>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</si>
  <si>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</si>
  <si>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</si>
  <si>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</si>
  <si>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</si>
  <si>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</si>
  <si>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</si>
  <si>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</si>
  <si>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</si>
  <si>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</si>
  <si>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</si>
  <si>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</si>
  <si>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</si>
  <si>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</si>
  <si>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</si>
  <si>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</si>
  <si>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</si>
  <si>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</si>
  <si>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</si>
  <si>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</si>
  <si>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</si>
  <si>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</si>
  <si>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</si>
  <si>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</si>
  <si>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</si>
  <si>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</si>
  <si>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</si>
  <si>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</si>
  <si>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</si>
  <si>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</si>
  <si>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</si>
  <si>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</si>
  <si>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</si>
  <si>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</si>
  <si>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</si>
  <si>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</si>
  <si>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</si>
  <si>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</si>
  <si>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</si>
  <si>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</si>
  <si>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</si>
  <si>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</si>
  <si>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</si>
  <si>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</si>
  <si>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</si>
  <si>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</si>
  <si>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</si>
  <si>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</si>
  <si>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</si>
  <si>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</si>
  <si>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</si>
  <si>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</si>
  <si>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</si>
  <si>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</si>
  <si>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</si>
  <si>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</si>
  <si>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</si>
  <si>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</si>
  <si>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</si>
  <si>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</si>
  <si>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</si>
  <si>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</si>
  <si>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</si>
  <si>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</si>
  <si>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</si>
  <si>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</si>
  <si>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</si>
  <si>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</si>
  <si>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</si>
  <si>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</si>
  <si>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</si>
  <si>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</si>
  <si>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</si>
  <si>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</si>
  <si>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</si>
  <si>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</si>
  <si>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</si>
  <si>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</si>
  <si>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</si>
  <si>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</si>
  <si>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</si>
  <si>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</si>
  <si>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</si>
  <si>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</si>
  <si>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</si>
  <si>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</si>
  <si>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</si>
  <si>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</si>
  <si>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</si>
  <si>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</si>
  <si>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</si>
  <si>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</si>
  <si>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</si>
  <si>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</si>
  <si>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</si>
  <si>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</si>
  <si>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</si>
  <si>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</si>
  <si>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</si>
  <si>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</si>
  <si>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</si>
  <si>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</si>
  <si>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</si>
  <si>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</si>
  <si>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</si>
  <si>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</si>
  <si>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</si>
  <si>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</si>
  <si>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</si>
  <si>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</si>
  <si>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</si>
  <si>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</si>
  <si>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</si>
  <si>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</si>
  <si>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</si>
  <si>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</si>
  <si>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</si>
  <si>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</si>
  <si>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</si>
  <si>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</si>
  <si>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</si>
  <si>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</si>
  <si>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</si>
  <si>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</si>
  <si>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</si>
  <si>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</si>
  <si>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</si>
  <si>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</si>
  <si>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</si>
  <si>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</si>
  <si>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</si>
  <si>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</si>
  <si>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</si>
  <si>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</si>
  <si>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</si>
  <si>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</si>
  <si>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</si>
  <si>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</si>
  <si>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</si>
  <si>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</si>
  <si>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</si>
  <si>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</si>
  <si>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</si>
  <si>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</si>
  <si>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</si>
  <si>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</si>
  <si>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</si>
  <si>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</si>
  <si>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</si>
  <si>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</si>
  <si>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</si>
  <si>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</si>
  <si>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</si>
  <si>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</si>
  <si>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</si>
  <si>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</si>
  <si>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</si>
  <si>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</si>
  <si>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</si>
  <si>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</si>
  <si>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</si>
  <si>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</si>
  <si>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</si>
  <si>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</si>
  <si>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</si>
  <si>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</si>
  <si>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</si>
  <si>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</si>
  <si>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</si>
  <si>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</si>
  <si>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</si>
  <si>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</si>
  <si>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</si>
  <si>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</si>
  <si>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</si>
  <si>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</si>
  <si>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</si>
  <si>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</si>
  <si>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</si>
  <si>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</si>
  <si>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</si>
  <si>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</si>
  <si>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</si>
  <si>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</si>
  <si>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</si>
  <si>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</si>
  <si>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</si>
  <si>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</si>
  <si>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</si>
  <si>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</si>
  <si>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</si>
  <si>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</si>
  <si>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ტუსკაძე მამუკა</t>
  </si>
  <si>
    <t>53001013096</t>
  </si>
  <si>
    <t>GE89BG0000000710168800GEL</t>
  </si>
  <si>
    <t>BAGAGE22</t>
  </si>
  <si>
    <t>კვარაცხელია ჟანა</t>
  </si>
  <si>
    <t>01011078000</t>
  </si>
  <si>
    <t>GE33BG0000000161380183GEL</t>
  </si>
  <si>
    <t>მაისურაძე ნათელა</t>
  </si>
  <si>
    <t>01012013709</t>
  </si>
  <si>
    <t>GE18BG0000000366021062GEL</t>
  </si>
  <si>
    <t>ბაჯაძე სალომე</t>
  </si>
  <si>
    <t>01001041452</t>
  </si>
  <si>
    <t>GE12BG0000000756736200GEL</t>
  </si>
  <si>
    <t>მაჭარაშვილი მანანა</t>
  </si>
  <si>
    <t>01011013678</t>
  </si>
  <si>
    <t>GE63BG0000000100570537GEL</t>
  </si>
  <si>
    <t>ნათენაძე მაია</t>
  </si>
  <si>
    <t>01011047025</t>
  </si>
  <si>
    <t>GE49BG0000000323453800GEL</t>
  </si>
  <si>
    <t xml:space="preserve">ეკატერინე ორდინიძე </t>
  </si>
  <si>
    <t>01011000196</t>
  </si>
  <si>
    <t>GE87BG0000000366085101</t>
  </si>
  <si>
    <t>ეკატერინე ორდინიძე</t>
  </si>
  <si>
    <t xml:space="preserve">მამუკა ტუსკაძე </t>
  </si>
  <si>
    <t>GE89BG0000000710168800</t>
  </si>
  <si>
    <t>ქეთევანი  მაჭარაშვილი</t>
  </si>
  <si>
    <t>01019073684</t>
  </si>
  <si>
    <t>GE91BG0000000160865039</t>
  </si>
  <si>
    <t>ელიზბარ ინასარიძე</t>
  </si>
  <si>
    <t>01029005359</t>
  </si>
  <si>
    <t>GE41BG0000000162073589</t>
  </si>
  <si>
    <t>ზაზა გელოვანი</t>
  </si>
  <si>
    <t>12001001830</t>
  </si>
  <si>
    <t>GE12BG0000000366085093</t>
  </si>
  <si>
    <t>ზვიად ბაჯაძე</t>
  </si>
  <si>
    <t>01002004545</t>
  </si>
  <si>
    <t>GE04BG0000000865351900</t>
  </si>
  <si>
    <t xml:space="preserve">არჩილ ხახანაშვილი </t>
  </si>
  <si>
    <t>01027018821</t>
  </si>
  <si>
    <t xml:space="preserve"> GE33BG0000000161621907</t>
  </si>
  <si>
    <t xml:space="preserve">რიტა ოსიყმაშვილი </t>
  </si>
  <si>
    <t>01027023335</t>
  </si>
  <si>
    <t>GE48BG0000000365944765</t>
  </si>
  <si>
    <t xml:space="preserve">კახაბერ მაჭარაშვილი </t>
  </si>
  <si>
    <t>35001002125</t>
  </si>
  <si>
    <t xml:space="preserve"> GE45BG0000000100931313</t>
  </si>
  <si>
    <t xml:space="preserve">კახა ალთუნაშვილი </t>
  </si>
  <si>
    <t>22001009542</t>
  </si>
  <si>
    <t>GE17BG0000000345959152</t>
  </si>
  <si>
    <t xml:space="preserve">ლელა კოპალიანი </t>
  </si>
  <si>
    <t>53001048074</t>
  </si>
  <si>
    <t xml:space="preserve"> GE55BG0000000350910900</t>
  </si>
  <si>
    <t>ალთუნაშვილი კახა</t>
  </si>
  <si>
    <t>ბრენდირებული აქსესუარებით რკლამის ხარჯი</t>
  </si>
  <si>
    <t>შპს საფეხბურთო კლუბი თბილისი</t>
  </si>
  <si>
    <t>402037407</t>
  </si>
  <si>
    <t>მპგ სოციალური სამართლიანობისათვის</t>
  </si>
  <si>
    <t>ბეჭდური რეკლამი ხარჯი</t>
  </si>
  <si>
    <t>შპს ედკო</t>
  </si>
  <si>
    <t>ინტერნეტ-რეკლამს ხრჯი</t>
  </si>
  <si>
    <t>ანი ხარაძე</t>
  </si>
  <si>
    <t>ღვალაძე გიორგი</t>
  </si>
  <si>
    <t>01008039449</t>
  </si>
  <si>
    <t>შპს ახალი ამბები</t>
  </si>
  <si>
    <t>205075014</t>
  </si>
  <si>
    <t>შპს ბარსა</t>
  </si>
  <si>
    <t>ფეისბუქი</t>
  </si>
  <si>
    <t>შპს ირიდა ჯგუფი</t>
  </si>
  <si>
    <t>415094882</t>
  </si>
  <si>
    <t>ნადირაძე გიორგი</t>
  </si>
  <si>
    <t>38001048652</t>
  </si>
  <si>
    <t>ლუკა კუხალაშვილი</t>
  </si>
  <si>
    <t>ი/მ ლაშა ნუცუბიძე</t>
  </si>
  <si>
    <t>60001142388</t>
  </si>
  <si>
    <t>ველიჯანაშვილი მამუკა</t>
  </si>
  <si>
    <t>35001073010</t>
  </si>
  <si>
    <t>შპს მულტიმედია ჯგუფი</t>
  </si>
  <si>
    <t>400296103</t>
  </si>
  <si>
    <t>ღვინჯილია ვალერი</t>
  </si>
  <si>
    <t>39001040094</t>
  </si>
  <si>
    <t>ზაუტაშვილი ზურაბი</t>
  </si>
  <si>
    <t>01027041403</t>
  </si>
  <si>
    <t>01001039761</t>
  </si>
  <si>
    <t>წაწალაშვილი ვახტანგი</t>
  </si>
  <si>
    <t>01011085404</t>
  </si>
  <si>
    <t>firstnews.ge</t>
  </si>
  <si>
    <t>სტეფანიანი არტურ</t>
  </si>
  <si>
    <t>01028003703</t>
  </si>
  <si>
    <t>მანანა</t>
  </si>
  <si>
    <t>მაჭარაშვილი</t>
  </si>
  <si>
    <t>შორენა</t>
  </si>
  <si>
    <t>ახალაია</t>
  </si>
  <si>
    <t>მერაბ</t>
  </si>
  <si>
    <t>ბაგრატაშვილი</t>
  </si>
  <si>
    <t>ჯემალ</t>
  </si>
  <si>
    <t>მაკალათია</t>
  </si>
  <si>
    <t>ქეთევან</t>
  </si>
  <si>
    <t>ბოგვერაძე</t>
  </si>
  <si>
    <t>01027029007</t>
  </si>
  <si>
    <t>გვანცა</t>
  </si>
  <si>
    <t>ბორცვაძე</t>
  </si>
  <si>
    <t>ზურაბი</t>
  </si>
  <si>
    <t>გალახვარიძე</t>
  </si>
  <si>
    <t>20001010214</t>
  </si>
  <si>
    <t>ზიკო</t>
  </si>
  <si>
    <t>ჯინჭარაძე</t>
  </si>
  <si>
    <t>37601061999</t>
  </si>
  <si>
    <t>გიორგი</t>
  </si>
  <si>
    <t>ხაჩიძე</t>
  </si>
  <si>
    <t>ალექსი</t>
  </si>
  <si>
    <t>ბერიძე</t>
  </si>
  <si>
    <t>11001000578</t>
  </si>
  <si>
    <t>ლეილა</t>
  </si>
  <si>
    <t>ჩქარეული</t>
  </si>
  <si>
    <t>ლევან</t>
  </si>
  <si>
    <t>ბოძაშვილი</t>
  </si>
  <si>
    <t>თორნიკე</t>
  </si>
  <si>
    <t>ტუსკაძე</t>
  </si>
  <si>
    <t>53001054458</t>
  </si>
  <si>
    <t>სადუნიშვილი</t>
  </si>
  <si>
    <t>38001047737</t>
  </si>
  <si>
    <t>ბესიკი</t>
  </si>
  <si>
    <t>თედიაშვილი</t>
  </si>
  <si>
    <t>60001095853</t>
  </si>
  <si>
    <t>ნატალია</t>
  </si>
  <si>
    <t>01024006931</t>
  </si>
  <si>
    <t>ლელა</t>
  </si>
  <si>
    <t>გიქოშვილი</t>
  </si>
  <si>
    <t>01011046597</t>
  </si>
  <si>
    <t>01001019957</t>
  </si>
  <si>
    <t>თინათინ</t>
  </si>
  <si>
    <t>მაშანეიშვილი</t>
  </si>
  <si>
    <t>09001018283</t>
  </si>
  <si>
    <t>ნელი</t>
  </si>
  <si>
    <t>ირემაშვილი</t>
  </si>
  <si>
    <t>01019079573</t>
  </si>
  <si>
    <t>თეა</t>
  </si>
  <si>
    <t>54001001086</t>
  </si>
  <si>
    <t>ქეთევანი</t>
  </si>
  <si>
    <t>ბაჭველაშვილი</t>
  </si>
  <si>
    <t>45001030617</t>
  </si>
  <si>
    <t>დემეტრაშვილი</t>
  </si>
  <si>
    <t>01001066173</t>
  </si>
  <si>
    <t>ეკატერინე</t>
  </si>
  <si>
    <t>შერვაშიძე</t>
  </si>
  <si>
    <t>62001010653</t>
  </si>
  <si>
    <t>მეგი</t>
  </si>
  <si>
    <t>გაფრინდაშვილი</t>
  </si>
  <si>
    <t>01036001246</t>
  </si>
  <si>
    <t>ბუღალტერი</t>
  </si>
  <si>
    <t>მარინე</t>
  </si>
  <si>
    <t>ხანთაძე</t>
  </si>
  <si>
    <t>61001001983</t>
  </si>
  <si>
    <t>ნინო</t>
  </si>
  <si>
    <t>გაბოშვილი</t>
  </si>
  <si>
    <t>01027090705</t>
  </si>
  <si>
    <t>01008046606</t>
  </si>
  <si>
    <t>თამარ</t>
  </si>
  <si>
    <t>ქავთარაძე</t>
  </si>
  <si>
    <t>16001030868</t>
  </si>
  <si>
    <t>ნიკა</t>
  </si>
  <si>
    <t>აფციაური</t>
  </si>
  <si>
    <t>01001082530</t>
  </si>
  <si>
    <t>შალვა</t>
  </si>
  <si>
    <t>ყასუმაშვილი</t>
  </si>
  <si>
    <t>01001000045</t>
  </si>
  <si>
    <t>ბაქარ</t>
  </si>
  <si>
    <t>ვარდოსანიძე</t>
  </si>
  <si>
    <t>30001002541</t>
  </si>
  <si>
    <t>მიქაძე</t>
  </si>
  <si>
    <t>60003001767</t>
  </si>
  <si>
    <t>ლელაძე</t>
  </si>
  <si>
    <t>60001133661</t>
  </si>
  <si>
    <t>ოთარი</t>
  </si>
  <si>
    <t>ფადარაშვილი</t>
  </si>
  <si>
    <t>01029007725</t>
  </si>
  <si>
    <t>კოსტავა</t>
  </si>
  <si>
    <t>18001071893</t>
  </si>
  <si>
    <t>გომურაშვილი</t>
  </si>
  <si>
    <t>01014004147</t>
  </si>
  <si>
    <t>01001006538</t>
  </si>
  <si>
    <t>ლიანა</t>
  </si>
  <si>
    <t>გოგილავა</t>
  </si>
  <si>
    <t>62002000475</t>
  </si>
  <si>
    <t>ირმა</t>
  </si>
  <si>
    <t>კვაჭანტირაძე</t>
  </si>
  <si>
    <t>01030044617</t>
  </si>
  <si>
    <t>ხათუნა</t>
  </si>
  <si>
    <t>აღაპიშვილი</t>
  </si>
  <si>
    <t>31001026662</t>
  </si>
  <si>
    <t>მაჭავარიანი</t>
  </si>
  <si>
    <t>60001029456</t>
  </si>
  <si>
    <t>ნუგზარ</t>
  </si>
  <si>
    <t>შუბითიძე</t>
  </si>
  <si>
    <t>57001051151</t>
  </si>
  <si>
    <t>ზურაბ</t>
  </si>
  <si>
    <t>ზურა</t>
  </si>
  <si>
    <t>აზნაურაშვილი</t>
  </si>
  <si>
    <t>35001039611</t>
  </si>
  <si>
    <t>მაყვალა</t>
  </si>
  <si>
    <t>გიორგაძე</t>
  </si>
  <si>
    <t>10001007193</t>
  </si>
  <si>
    <t>მედოიძე</t>
  </si>
  <si>
    <t>01019082500</t>
  </si>
  <si>
    <t>ირაკლი</t>
  </si>
  <si>
    <t>62005026153</t>
  </si>
  <si>
    <t>ნათია</t>
  </si>
  <si>
    <t>გიგაშვილი</t>
  </si>
  <si>
    <t>12001049652</t>
  </si>
  <si>
    <t>პეტრიაშვილი</t>
  </si>
  <si>
    <t>60002019760</t>
  </si>
  <si>
    <t>დარეჯან</t>
  </si>
  <si>
    <t>ფარცახაშვილი</t>
  </si>
  <si>
    <t>60001146717</t>
  </si>
  <si>
    <t>ანა</t>
  </si>
  <si>
    <t>პაპიანი</t>
  </si>
  <si>
    <t>01012019233</t>
  </si>
  <si>
    <t>მამუკა</t>
  </si>
  <si>
    <t>მაჩაიძე</t>
  </si>
  <si>
    <t>მანოლი</t>
  </si>
  <si>
    <t>ლილუაშვილი</t>
  </si>
  <si>
    <t>35001053383</t>
  </si>
  <si>
    <t>ქავთარია</t>
  </si>
  <si>
    <t>01008013749</t>
  </si>
  <si>
    <t>გივი</t>
  </si>
  <si>
    <t>კერესელიძე</t>
  </si>
  <si>
    <t>01017053830</t>
  </si>
  <si>
    <t>ზავრადაშვილი</t>
  </si>
  <si>
    <t>01011090918</t>
  </si>
  <si>
    <t>01011090917</t>
  </si>
  <si>
    <t>ჯაჭვლიანი</t>
  </si>
  <si>
    <t>62202010323</t>
  </si>
  <si>
    <t>პაატა</t>
  </si>
  <si>
    <t>01011083222</t>
  </si>
  <si>
    <t>ნიკოლოზ</t>
  </si>
  <si>
    <t>გოგალაძე</t>
  </si>
  <si>
    <t>57001037535</t>
  </si>
  <si>
    <t>ნიკოლოზი</t>
  </si>
  <si>
    <t>კალანდაძე</t>
  </si>
  <si>
    <t>01019081982</t>
  </si>
  <si>
    <t>ფალელაშვილი</t>
  </si>
  <si>
    <t>59001003036</t>
  </si>
  <si>
    <t>გამისონია</t>
  </si>
  <si>
    <t>62001035114</t>
  </si>
  <si>
    <t>სიმონიშვილი</t>
  </si>
  <si>
    <t>მზია</t>
  </si>
  <si>
    <t>20001058083</t>
  </si>
  <si>
    <t>გენელიძე</t>
  </si>
  <si>
    <t>60001126286</t>
  </si>
  <si>
    <t>ფოლადაშვილი</t>
  </si>
  <si>
    <t>ემზარ</t>
  </si>
  <si>
    <t>01033005119</t>
  </si>
  <si>
    <t>ჯანგველაძე</t>
  </si>
  <si>
    <t>01036003952</t>
  </si>
  <si>
    <t>ნანა</t>
  </si>
  <si>
    <t>მაისურაძე</t>
  </si>
  <si>
    <t>35001024903</t>
  </si>
  <si>
    <t>ხვისტანი</t>
  </si>
  <si>
    <t>ავთანდილი</t>
  </si>
  <si>
    <t>20001003675</t>
  </si>
  <si>
    <t>60001054474</t>
  </si>
  <si>
    <t>მორჩილაძე</t>
  </si>
  <si>
    <t>ინეზა</t>
  </si>
  <si>
    <t>62004008399</t>
  </si>
  <si>
    <t>მახარაძე</t>
  </si>
  <si>
    <t>61001020390</t>
  </si>
  <si>
    <t>დავით</t>
  </si>
  <si>
    <t>გოგუა</t>
  </si>
  <si>
    <t>39001007215</t>
  </si>
  <si>
    <t>გულო</t>
  </si>
  <si>
    <t>57001037288</t>
  </si>
  <si>
    <t>ლაბაძე</t>
  </si>
  <si>
    <t>62002002287</t>
  </si>
  <si>
    <t>ჭანკოტაძე</t>
  </si>
  <si>
    <t>მანონი</t>
  </si>
  <si>
    <t>57001005238</t>
  </si>
  <si>
    <t>ქორთუშვილი</t>
  </si>
  <si>
    <t>სალომე</t>
  </si>
  <si>
    <t>19001085021</t>
  </si>
  <si>
    <t>ოთარაშვილი</t>
  </si>
  <si>
    <t>ომარ</t>
  </si>
  <si>
    <t>01008025177</t>
  </si>
  <si>
    <t>დოგრაშვილი</t>
  </si>
  <si>
    <t>ნათელა</t>
  </si>
  <si>
    <t>09001006174</t>
  </si>
  <si>
    <t>ნოდარ</t>
  </si>
  <si>
    <t>ძამაშვილი</t>
  </si>
  <si>
    <t>12001006810</t>
  </si>
  <si>
    <t>შარვაძე</t>
  </si>
  <si>
    <t>18001058503</t>
  </si>
  <si>
    <t>ორდინიძე</t>
  </si>
  <si>
    <t>რომანოზ</t>
  </si>
  <si>
    <t>01011039602</t>
  </si>
  <si>
    <t>რეხვიაშვილი</t>
  </si>
  <si>
    <t>ლაშა</t>
  </si>
  <si>
    <t>10001058991</t>
  </si>
  <si>
    <t>ოლიკო</t>
  </si>
  <si>
    <t>01019082336</t>
  </si>
  <si>
    <t>01024006932</t>
  </si>
  <si>
    <t>01024003775</t>
  </si>
  <si>
    <t>მამუკელაშვილი</t>
  </si>
  <si>
    <t>01033000821</t>
  </si>
  <si>
    <t>01010013423</t>
  </si>
  <si>
    <t>ჩაჩანიძე</t>
  </si>
  <si>
    <t>თამარი</t>
  </si>
  <si>
    <t>35001126073</t>
  </si>
  <si>
    <t>გოგინაშვილი</t>
  </si>
  <si>
    <t>01003014703</t>
  </si>
  <si>
    <t>გურანდა</t>
  </si>
  <si>
    <t>ბერძენიშვილი</t>
  </si>
  <si>
    <t>ენუქიძე</t>
  </si>
  <si>
    <t>ივანე</t>
  </si>
  <si>
    <t>20001008489</t>
  </si>
  <si>
    <t>ანი</t>
  </si>
  <si>
    <t>ჩიტიძე</t>
  </si>
  <si>
    <t>01019088514</t>
  </si>
  <si>
    <t>წერეთელი</t>
  </si>
  <si>
    <t>ვადაჭკორია</t>
  </si>
  <si>
    <t>ვახტანგ</t>
  </si>
  <si>
    <t>01024005102</t>
  </si>
  <si>
    <t>ცინცაძე</t>
  </si>
  <si>
    <t>გიზო</t>
  </si>
  <si>
    <t>01010002953</t>
  </si>
  <si>
    <t>ბარჯაძე</t>
  </si>
  <si>
    <t>43001044865</t>
  </si>
  <si>
    <t>ჯოგლიძე</t>
  </si>
  <si>
    <t>01017000323</t>
  </si>
  <si>
    <t>მანუჩარ</t>
  </si>
  <si>
    <t>01009006104</t>
  </si>
  <si>
    <t>ჯორბენაძე</t>
  </si>
  <si>
    <t>01024062822</t>
  </si>
  <si>
    <t>თინა</t>
  </si>
  <si>
    <t>11001002796</t>
  </si>
  <si>
    <t>01008050671</t>
  </si>
  <si>
    <t>ბერიანიძე</t>
  </si>
  <si>
    <t>59001017683</t>
  </si>
  <si>
    <t>თეთრუაშვილი</t>
  </si>
  <si>
    <t>59001074959</t>
  </si>
  <si>
    <t>კორაშვილი</t>
  </si>
  <si>
    <t>მარიტა</t>
  </si>
  <si>
    <t>24001011214</t>
  </si>
  <si>
    <t>ოლეგი</t>
  </si>
  <si>
    <t>თავაძე</t>
  </si>
  <si>
    <t>12002000708</t>
  </si>
  <si>
    <t>მილაშვილი</t>
  </si>
  <si>
    <t>კახაბერი</t>
  </si>
  <si>
    <t>35001025425</t>
  </si>
  <si>
    <t>მაისაია</t>
  </si>
  <si>
    <t>ნაზია</t>
  </si>
  <si>
    <t>62001007903</t>
  </si>
  <si>
    <t>ბაზუაშვილი</t>
  </si>
  <si>
    <t>01001041908</t>
  </si>
  <si>
    <t>ლალი</t>
  </si>
  <si>
    <t>რთველიაშვილი</t>
  </si>
  <si>
    <t>01021010255</t>
  </si>
  <si>
    <t>მალხაზ</t>
  </si>
  <si>
    <t>ხაბაზი</t>
  </si>
  <si>
    <t>61004001284</t>
  </si>
  <si>
    <t>ჟღენტი</t>
  </si>
  <si>
    <t>ციალა</t>
  </si>
  <si>
    <t>01008042074</t>
  </si>
  <si>
    <t>ხუსკივაძე</t>
  </si>
  <si>
    <t>მადონა</t>
  </si>
  <si>
    <t>18001055278</t>
  </si>
  <si>
    <t>კახაბერ</t>
  </si>
  <si>
    <t>მჭედლიშვილი</t>
  </si>
  <si>
    <t>01024032747</t>
  </si>
  <si>
    <t>ჯეირან</t>
  </si>
  <si>
    <t>ფალავანდიშვილი</t>
  </si>
  <si>
    <t>61005005594</t>
  </si>
  <si>
    <t>ნატიკ</t>
  </si>
  <si>
    <t>ბაირამოვი</t>
  </si>
  <si>
    <t>28001028581</t>
  </si>
  <si>
    <t>ავალიანი</t>
  </si>
  <si>
    <t>19001004044</t>
  </si>
  <si>
    <t>პაპუნიძე</t>
  </si>
  <si>
    <t>ვანო</t>
  </si>
  <si>
    <t>61001011178</t>
  </si>
  <si>
    <t>09/01/2020-11/1312020</t>
  </si>
  <si>
    <t>მპგ "სოციალური სამართლიანობისათვის"</t>
  </si>
  <si>
    <t>აჭარაში</t>
  </si>
  <si>
    <t>იჯარა</t>
  </si>
  <si>
    <t>თბილისი</t>
  </si>
  <si>
    <t>01.12.09.017.011.01.619/611/615/618</t>
  </si>
  <si>
    <t>04.08.2020-04.08-2021</t>
  </si>
  <si>
    <t>189 კვ.მ</t>
  </si>
  <si>
    <t>1500 ა შ შ დოლარის ექვივალენტი ლარში</t>
  </si>
  <si>
    <t>ბექა ბერულავა</t>
  </si>
  <si>
    <t>თელავი</t>
  </si>
  <si>
    <t>53.20.37.258</t>
  </si>
  <si>
    <t>18.08.2020-18.11.2020</t>
  </si>
  <si>
    <t>153.33 კვ.მ</t>
  </si>
  <si>
    <t>300 ა შ შ დოლარის ექვივალენტი ლარში</t>
  </si>
  <si>
    <t>01005019924</t>
  </si>
  <si>
    <t>მანანა ჩოხელი</t>
  </si>
  <si>
    <t>01.11.12.017.011.01.506</t>
  </si>
  <si>
    <t>20.08.2020-20.11.2020</t>
  </si>
  <si>
    <t>47 კვ.მ</t>
  </si>
  <si>
    <t>1000 ლარი</t>
  </si>
  <si>
    <t>გვანცა ბორცვაძე</t>
  </si>
  <si>
    <t>თეთრიწყარო</t>
  </si>
  <si>
    <t>84.01.33.123</t>
  </si>
  <si>
    <t>01.08.202-01.11.2020</t>
  </si>
  <si>
    <t>100.2კვ.მ</t>
  </si>
  <si>
    <t>500 ლარი</t>
  </si>
  <si>
    <t>22001005181</t>
  </si>
  <si>
    <t>ი/მ ამური ბექაური</t>
  </si>
  <si>
    <t>ხაშური</t>
  </si>
  <si>
    <t>69.08.58.346.01.511</t>
  </si>
  <si>
    <t>35 კვ.მ</t>
  </si>
  <si>
    <t>600 ლარი</t>
  </si>
  <si>
    <t>01030016651</t>
  </si>
  <si>
    <t>დალი ტალახაძე</t>
  </si>
  <si>
    <t>01.12.08.012.003.02.501</t>
  </si>
  <si>
    <t>33 კვ.მ</t>
  </si>
  <si>
    <t>800 ლარი</t>
  </si>
  <si>
    <t>11001000476</t>
  </si>
  <si>
    <t>ლუდმილა კურტანძე</t>
  </si>
  <si>
    <t>მარნეული, ქუჩა გამსახურდია N22</t>
  </si>
  <si>
    <t>83.02.17.303</t>
  </si>
  <si>
    <t>18.09.2020-18.11.2020</t>
  </si>
  <si>
    <t>66.83 კვ.მ.</t>
  </si>
  <si>
    <t>1200ლარი</t>
  </si>
  <si>
    <t>28001077047</t>
  </si>
  <si>
    <t>ცისანა ჩხიტუნიძე</t>
  </si>
  <si>
    <t>ქუთაისი, ქუჩა წერეთელი, N6</t>
  </si>
  <si>
    <t>03.03.01.102.01.505</t>
  </si>
  <si>
    <t>01.09.2020-01.11.2020</t>
  </si>
  <si>
    <t xml:space="preserve">87.37 კვ.მ. </t>
  </si>
  <si>
    <t>1500ლარი</t>
  </si>
  <si>
    <t>60001127057</t>
  </si>
  <si>
    <t>ბუხაიძე ბადრი</t>
  </si>
  <si>
    <t>თბილისი, მასივი გლდანი, ა მ/რ, კორპ. 53, სართ-1</t>
  </si>
  <si>
    <t xml:space="preserve">71.47კვ.მ. </t>
  </si>
  <si>
    <t>ხაშური, ქუჩა კოსტავას N4</t>
  </si>
  <si>
    <t>69.08.58. 346.01.511</t>
  </si>
  <si>
    <t>19.08.2020-19.11.2020</t>
  </si>
  <si>
    <r>
      <t xml:space="preserve">105.80 </t>
    </r>
    <r>
      <rPr>
        <sz val="10"/>
        <color theme="1"/>
        <rFont val="AcadNusx"/>
      </rPr>
      <t>kv.m.</t>
    </r>
    <r>
      <rPr>
        <sz val="10"/>
        <color theme="1"/>
        <rFont val="Sylfaen"/>
        <family val="1"/>
        <charset val="204"/>
      </rPr>
      <t xml:space="preserve"> -დან 35 კვ.მ ნაწილი</t>
    </r>
  </si>
  <si>
    <t>ტალახაძე დალი</t>
  </si>
  <si>
    <t>ბათუმი, ქუჩა აბაშიძე, N46/ბათუმი, ქუჩა ასათიანი N16</t>
  </si>
  <si>
    <t>05.02.18.002.01.002</t>
  </si>
  <si>
    <t>30.00 კვ.მ.</t>
  </si>
  <si>
    <t>61001006830</t>
  </si>
  <si>
    <t>რამაზ სურმანიძე</t>
  </si>
  <si>
    <t>5000 ლარი</t>
  </si>
  <si>
    <t>ხანთაძე მარინე</t>
  </si>
  <si>
    <t>პეტრიაშვილი ირმა</t>
  </si>
  <si>
    <t>ზუგდიდი, ქუჩა რუსთაველი, N85 (95)</t>
  </si>
  <si>
    <t>43.31.49.139.01.506</t>
  </si>
  <si>
    <t>14.10.2020-01.12.2020</t>
  </si>
  <si>
    <t>73.40 კვ.მ.</t>
  </si>
  <si>
    <t>62001007473</t>
  </si>
  <si>
    <t>ჩუხუა მზია</t>
  </si>
  <si>
    <t>დავით გოგუა</t>
  </si>
  <si>
    <t>მალხაზ ხაბაზი</t>
  </si>
  <si>
    <t>გარდაბანი ს. მარტყოფი 1-ლი ქ.N59</t>
  </si>
  <si>
    <t>81.10.01.222</t>
  </si>
  <si>
    <t>12.10.2020-01.11.2020</t>
  </si>
  <si>
    <t>50 კვ.მ</t>
  </si>
  <si>
    <t>400 ლარი</t>
  </si>
  <si>
    <t>გოჩა მერაბიშვილი</t>
  </si>
  <si>
    <t>700 ლარი</t>
  </si>
  <si>
    <t>ზაზა თამარაშვილი</t>
  </si>
  <si>
    <t>300 ლარი</t>
  </si>
  <si>
    <t>ლამარა ჯეჯელავა</t>
  </si>
  <si>
    <t>ვასილ ტაბატაძე</t>
  </si>
  <si>
    <t>საქართველოს ბანკი</t>
  </si>
  <si>
    <t>GE75BG0000000161991206</t>
  </si>
  <si>
    <t>გიორგი ბარჯაძე</t>
  </si>
  <si>
    <t>სასტუმრო მომსახურება ი/მ ლია ტაკიძე</t>
  </si>
  <si>
    <t xml:space="preserve">საარჩევნო სიისათვის საჭირო დოკუმენტების ასაღები ქვითრები </t>
  </si>
  <si>
    <t>შპს დასაქმების სააგენტო ეიჩარი</t>
  </si>
  <si>
    <t>სადენზიფექციო საშუალები და მომსახურება შპს სიდო</t>
  </si>
  <si>
    <t>პირბადეების შეძენა შპს გამა</t>
  </si>
  <si>
    <t>სენაკი ქურდიანის 12</t>
  </si>
  <si>
    <t>44.01.812</t>
  </si>
  <si>
    <t>50კვ.მ</t>
  </si>
  <si>
    <t>20კვ.მ</t>
  </si>
  <si>
    <t>ბორჯომი კოსტავას 25</t>
  </si>
  <si>
    <t>64.23.04.350</t>
  </si>
  <si>
    <t>45კვ.მ</t>
  </si>
  <si>
    <t>ახალციხე თუმანიანის 8</t>
  </si>
  <si>
    <t>ქუთაისი, ქუჩა წერეთელი, N6 ა</t>
  </si>
  <si>
    <t>03.03.01.102</t>
  </si>
  <si>
    <t>895 კვ.მ</t>
  </si>
  <si>
    <t>ბათუმი</t>
  </si>
  <si>
    <t>01021000204</t>
  </si>
  <si>
    <t>01023002798</t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</si>
</sst>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[Black]#,##0.00;[Red]\(#,##0.00\);[Black]#,##0.00"/>
  </numFmts>
  <fonts count="4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sz val="10"/>
      <color rgb="FF000000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rgb="FF333333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5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20" fillId="2" borderId="43" xfId="0" applyNumberFormat="1" applyFont="1" applyFill="1" applyBorder="1" applyAlignment="1">
      <alignment vertical="top"/>
    </xf>
    <xf numFmtId="169" fontId="20" fillId="7" borderId="43" xfId="0" applyNumberFormat="1" applyFont="1" applyFill="1" applyBorder="1" applyAlignment="1">
      <alignment vertical="top"/>
    </xf>
    <xf numFmtId="49" fontId="20" fillId="7" borderId="43" xfId="0" applyNumberFormat="1" applyFont="1" applyFill="1" applyBorder="1" applyAlignment="1">
      <alignment horizontal="left" vertical="top"/>
    </xf>
    <xf numFmtId="49" fontId="20" fillId="7" borderId="44" xfId="0" applyNumberFormat="1" applyFont="1" applyFill="1" applyBorder="1" applyAlignment="1">
      <alignment horizontal="right" vertical="top"/>
    </xf>
    <xf numFmtId="49" fontId="20" fillId="7" borderId="43" xfId="0" applyNumberFormat="1" applyFont="1" applyFill="1" applyBorder="1" applyAlignment="1">
      <alignment horizontal="right" vertical="top"/>
    </xf>
    <xf numFmtId="49" fontId="20" fillId="2" borderId="43" xfId="0" applyNumberFormat="1" applyFont="1" applyFill="1" applyBorder="1" applyAlignment="1">
      <alignment horizontal="left" vertical="top"/>
    </xf>
    <xf numFmtId="49" fontId="20" fillId="2" borderId="44" xfId="0" applyNumberFormat="1" applyFont="1" applyFill="1" applyBorder="1" applyAlignment="1">
      <alignment horizontal="right" vertical="top"/>
    </xf>
    <xf numFmtId="49" fontId="20" fillId="2" borderId="43" xfId="0" applyNumberFormat="1" applyFont="1" applyFill="1" applyBorder="1" applyAlignment="1">
      <alignment horizontal="right" vertical="top"/>
    </xf>
    <xf numFmtId="169" fontId="20" fillId="2" borderId="43" xfId="0" applyNumberFormat="1" applyFont="1" applyFill="1" applyBorder="1" applyAlignment="1">
      <alignment vertical="top"/>
    </xf>
    <xf numFmtId="14" fontId="20" fillId="2" borderId="45" xfId="0" applyNumberFormat="1" applyFont="1" applyFill="1" applyBorder="1" applyAlignment="1">
      <alignment vertical="top"/>
    </xf>
    <xf numFmtId="169" fontId="20" fillId="7" borderId="45" xfId="0" applyNumberFormat="1" applyFont="1" applyFill="1" applyBorder="1" applyAlignment="1">
      <alignment vertical="top"/>
    </xf>
    <xf numFmtId="49" fontId="20" fillId="7" borderId="45" xfId="0" applyNumberFormat="1" applyFont="1" applyFill="1" applyBorder="1" applyAlignment="1">
      <alignment horizontal="left" vertical="top"/>
    </xf>
    <xf numFmtId="49" fontId="20" fillId="7" borderId="46" xfId="0" applyNumberFormat="1" applyFont="1" applyFill="1" applyBorder="1" applyAlignment="1">
      <alignment horizontal="right" vertical="top"/>
    </xf>
    <xf numFmtId="49" fontId="20" fillId="7" borderId="45" xfId="0" applyNumberFormat="1" applyFont="1" applyFill="1" applyBorder="1" applyAlignment="1">
      <alignment horizontal="right" vertical="top"/>
    </xf>
    <xf numFmtId="169" fontId="20" fillId="7" borderId="1" xfId="0" applyNumberFormat="1" applyFont="1" applyFill="1" applyBorder="1" applyAlignment="1">
      <alignment vertical="top"/>
    </xf>
    <xf numFmtId="0" fontId="27" fillId="2" borderId="1" xfId="9" applyFont="1" applyFill="1" applyBorder="1" applyAlignment="1" applyProtection="1">
      <alignment vertical="center"/>
      <protection locked="0"/>
    </xf>
    <xf numFmtId="49" fontId="20" fillId="8" borderId="43" xfId="0" applyNumberFormat="1" applyFont="1" applyFill="1" applyBorder="1" applyAlignment="1">
      <alignment horizontal="right" vertical="top"/>
    </xf>
    <xf numFmtId="49" fontId="27" fillId="2" borderId="1" xfId="9" applyNumberFormat="1" applyFont="1" applyFill="1" applyBorder="1" applyAlignment="1" applyProtection="1">
      <alignment vertical="center"/>
      <protection locked="0"/>
    </xf>
    <xf numFmtId="0" fontId="32" fillId="4" borderId="47" xfId="9" applyFont="1" applyFill="1" applyBorder="1" applyAlignment="1" applyProtection="1">
      <alignment vertical="center" wrapText="1"/>
      <protection locked="0"/>
    </xf>
    <xf numFmtId="169" fontId="20" fillId="0" borderId="43" xfId="0" applyNumberFormat="1" applyFont="1" applyFill="1" applyBorder="1" applyAlignment="1">
      <alignment vertical="top"/>
    </xf>
    <xf numFmtId="49" fontId="20" fillId="2" borderId="1" xfId="0" applyNumberFormat="1" applyFont="1" applyFill="1" applyBorder="1" applyAlignment="1">
      <alignment horizontal="left" vertical="top"/>
    </xf>
    <xf numFmtId="49" fontId="20" fillId="2" borderId="1" xfId="0" applyNumberFormat="1" applyFont="1" applyFill="1" applyBorder="1" applyAlignment="1">
      <alignment horizontal="right" vertical="top"/>
    </xf>
    <xf numFmtId="0" fontId="32" fillId="4" borderId="4" xfId="9" applyFont="1" applyFill="1" applyBorder="1" applyAlignment="1" applyProtection="1">
      <alignment vertical="center" wrapText="1"/>
      <protection locked="0"/>
    </xf>
    <xf numFmtId="49" fontId="20" fillId="7" borderId="1" xfId="0" applyNumberFormat="1" applyFont="1" applyFill="1" applyBorder="1" applyAlignment="1">
      <alignment horizontal="left" vertical="top"/>
    </xf>
    <xf numFmtId="49" fontId="20" fillId="7" borderId="1" xfId="0" applyNumberFormat="1" applyFont="1" applyFill="1" applyBorder="1" applyAlignment="1">
      <alignment horizontal="right" vertical="top"/>
    </xf>
    <xf numFmtId="14" fontId="20" fillId="0" borderId="43" xfId="0" applyNumberFormat="1" applyFont="1" applyFill="1" applyBorder="1" applyAlignment="1">
      <alignment vertical="top"/>
    </xf>
    <xf numFmtId="49" fontId="20" fillId="2" borderId="45" xfId="0" applyNumberFormat="1" applyFont="1" applyFill="1" applyBorder="1" applyAlignment="1">
      <alignment horizontal="left" vertical="top"/>
    </xf>
    <xf numFmtId="49" fontId="20" fillId="0" borderId="43" xfId="0" applyNumberFormat="1" applyFont="1" applyFill="1" applyBorder="1" applyAlignment="1">
      <alignment horizontal="right" vertical="top"/>
    </xf>
    <xf numFmtId="49" fontId="20" fillId="2" borderId="45" xfId="0" applyNumberFormat="1" applyFont="1" applyFill="1" applyBorder="1" applyAlignment="1">
      <alignment horizontal="right" vertical="top"/>
    </xf>
    <xf numFmtId="14" fontId="20" fillId="7" borderId="43" xfId="0" applyNumberFormat="1" applyFont="1" applyFill="1" applyBorder="1" applyAlignment="1">
      <alignment vertical="top"/>
    </xf>
    <xf numFmtId="0" fontId="32" fillId="2" borderId="21" xfId="9" applyFont="1" applyFill="1" applyBorder="1" applyAlignment="1" applyProtection="1">
      <alignment vertical="center" wrapText="1"/>
      <protection locked="0"/>
    </xf>
    <xf numFmtId="49" fontId="32" fillId="2" borderId="1" xfId="9" applyNumberFormat="1" applyFont="1" applyFill="1" applyBorder="1" applyAlignment="1" applyProtection="1">
      <alignment vertical="center"/>
      <protection locked="0"/>
    </xf>
    <xf numFmtId="14" fontId="20" fillId="2" borderId="1" xfId="0" applyNumberFormat="1" applyFont="1" applyFill="1" applyBorder="1" applyAlignment="1">
      <alignment vertical="top"/>
    </xf>
    <xf numFmtId="49" fontId="20" fillId="0" borderId="1" xfId="0" applyNumberFormat="1" applyFont="1" applyFill="1" applyBorder="1" applyAlignment="1">
      <alignment horizontal="left" vertical="top"/>
    </xf>
    <xf numFmtId="0" fontId="20" fillId="2" borderId="1" xfId="0" applyNumberFormat="1" applyFont="1" applyFill="1" applyBorder="1" applyAlignment="1">
      <alignment vertical="top"/>
    </xf>
    <xf numFmtId="168" fontId="32" fillId="2" borderId="1" xfId="10" applyNumberFormat="1" applyFont="1" applyFill="1" applyBorder="1" applyAlignment="1" applyProtection="1">
      <alignment horizontal="left" vertical="center" wrapText="1"/>
      <protection locked="0"/>
    </xf>
    <xf numFmtId="49" fontId="20" fillId="0" borderId="1" xfId="0" applyNumberFormat="1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right" vertical="top"/>
    </xf>
    <xf numFmtId="0" fontId="35" fillId="0" borderId="1" xfId="0" applyFont="1" applyBorder="1" applyAlignment="1">
      <alignment horizontal="center" vertical="center"/>
    </xf>
    <xf numFmtId="49" fontId="20" fillId="7" borderId="43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left" vertical="top" wrapText="1"/>
    </xf>
    <xf numFmtId="169" fontId="36" fillId="2" borderId="1" xfId="0" applyNumberFormat="1" applyFont="1" applyFill="1" applyBorder="1" applyAlignment="1">
      <alignment horizontal="center" vertical="top"/>
    </xf>
    <xf numFmtId="49" fontId="20" fillId="0" borderId="44" xfId="0" applyNumberFormat="1" applyFont="1" applyFill="1" applyBorder="1" applyAlignment="1">
      <alignment horizontal="right" vertical="top"/>
    </xf>
    <xf numFmtId="49" fontId="20" fillId="0" borderId="46" xfId="0" applyNumberFormat="1" applyFont="1" applyFill="1" applyBorder="1" applyAlignment="1">
      <alignment horizontal="right" vertical="top"/>
    </xf>
    <xf numFmtId="3" fontId="17" fillId="2" borderId="0" xfId="0" applyNumberFormat="1" applyFont="1" applyFill="1" applyProtection="1">
      <protection locked="0"/>
    </xf>
    <xf numFmtId="0" fontId="17" fillId="0" borderId="1" xfId="1" applyFont="1" applyFill="1" applyBorder="1" applyAlignment="1" applyProtection="1">
      <alignment vertical="center" wrapText="1"/>
    </xf>
    <xf numFmtId="169" fontId="20" fillId="2" borderId="1" xfId="0" applyNumberFormat="1" applyFont="1" applyFill="1" applyBorder="1" applyAlignment="1">
      <alignment vertical="top"/>
    </xf>
    <xf numFmtId="0" fontId="17" fillId="0" borderId="1" xfId="1" applyFont="1" applyFill="1" applyBorder="1" applyAlignment="1" applyProtection="1">
      <alignment horizontal="left" vertical="center" wrapText="1"/>
    </xf>
    <xf numFmtId="49" fontId="37" fillId="2" borderId="1" xfId="0" applyNumberFormat="1" applyFont="1" applyFill="1" applyBorder="1" applyAlignment="1">
      <alignment horizontal="left" vertical="top"/>
    </xf>
    <xf numFmtId="0" fontId="13" fillId="2" borderId="0" xfId="0" applyFont="1" applyFill="1"/>
    <xf numFmtId="0" fontId="17" fillId="5" borderId="0" xfId="0" applyFont="1" applyFill="1" applyAlignment="1" applyProtection="1"/>
    <xf numFmtId="0" fontId="17" fillId="5" borderId="0" xfId="0" applyFont="1" applyFill="1" applyBorder="1" applyAlignment="1" applyProtection="1"/>
    <xf numFmtId="0" fontId="17" fillId="2" borderId="0" xfId="0" applyFont="1" applyFill="1" applyBorder="1" applyAlignment="1" applyProtection="1"/>
    <xf numFmtId="3" fontId="17" fillId="6" borderId="1" xfId="1" applyNumberFormat="1" applyFont="1" applyFill="1" applyBorder="1" applyAlignment="1" applyProtection="1">
      <alignment vertical="center" wrapText="1"/>
    </xf>
    <xf numFmtId="0" fontId="17" fillId="2" borderId="0" xfId="0" applyFont="1" applyFill="1" applyAlignment="1" applyProtection="1">
      <protection locked="0"/>
    </xf>
    <xf numFmtId="0" fontId="13" fillId="2" borderId="0" xfId="0" applyFont="1" applyFill="1" applyAlignment="1" applyProtection="1">
      <protection locked="0"/>
    </xf>
    <xf numFmtId="0" fontId="11" fillId="2" borderId="0" xfId="0" applyFont="1" applyFill="1" applyAlignment="1"/>
    <xf numFmtId="0" fontId="13" fillId="2" borderId="0" xfId="0" applyFont="1" applyFill="1" applyAlignment="1"/>
    <xf numFmtId="0" fontId="19" fillId="0" borderId="1" xfId="15" applyFont="1" applyBorder="1" applyAlignment="1" applyProtection="1">
      <alignment vertical="center"/>
      <protection locked="0"/>
    </xf>
    <xf numFmtId="49" fontId="19" fillId="0" borderId="1" xfId="15" applyNumberFormat="1" applyFont="1" applyBorder="1" applyAlignment="1" applyProtection="1">
      <alignment horizontal="right" vertical="center" wrapText="1"/>
      <protection locked="0"/>
    </xf>
    <xf numFmtId="49" fontId="20" fillId="2" borderId="1" xfId="0" applyNumberFormat="1" applyFont="1" applyFill="1" applyBorder="1" applyAlignment="1">
      <alignment horizontal="right" vertical="center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20" fillId="2" borderId="1" xfId="0" applyNumberFormat="1" applyFont="1" applyFill="1" applyBorder="1" applyAlignment="1">
      <alignment horizontal="left" vertical="center"/>
    </xf>
    <xf numFmtId="0" fontId="38" fillId="0" borderId="0" xfId="0" applyFont="1"/>
    <xf numFmtId="169" fontId="20" fillId="2" borderId="43" xfId="0" applyNumberFormat="1" applyFont="1" applyFill="1" applyBorder="1" applyAlignment="1">
      <alignment horizontal="center" vertical="top"/>
    </xf>
    <xf numFmtId="0" fontId="19" fillId="2" borderId="1" xfId="15" applyFont="1" applyFill="1" applyBorder="1" applyAlignment="1" applyProtection="1">
      <alignment horizontal="center" vertical="center" wrapText="1"/>
      <protection locked="0"/>
    </xf>
    <xf numFmtId="0" fontId="11" fillId="0" borderId="1" xfId="3" applyBorder="1" applyProtection="1">
      <protection locked="0"/>
    </xf>
    <xf numFmtId="169" fontId="20" fillId="0" borderId="1" xfId="0" applyNumberFormat="1" applyFont="1" applyFill="1" applyBorder="1" applyAlignment="1">
      <alignment vertical="top"/>
    </xf>
    <xf numFmtId="0" fontId="0" fillId="0" borderId="1" xfId="0" applyBorder="1"/>
    <xf numFmtId="169" fontId="17" fillId="5" borderId="0" xfId="0" applyNumberFormat="1" applyFont="1" applyFill="1" applyBorder="1" applyProtection="1">
      <protection locked="0"/>
    </xf>
    <xf numFmtId="49" fontId="37" fillId="7" borderId="1" xfId="0" applyNumberFormat="1" applyFont="1" applyFill="1" applyBorder="1" applyAlignment="1">
      <alignment horizontal="left" vertical="top"/>
    </xf>
    <xf numFmtId="49" fontId="20" fillId="0" borderId="5" xfId="0" applyNumberFormat="1" applyFont="1" applyFill="1" applyBorder="1" applyAlignment="1">
      <alignment vertical="top"/>
    </xf>
    <xf numFmtId="0" fontId="17" fillId="0" borderId="5" xfId="1" applyFont="1" applyFill="1" applyBorder="1" applyAlignment="1" applyProtection="1">
      <alignment vertical="center" wrapText="1"/>
    </xf>
    <xf numFmtId="49" fontId="20" fillId="7" borderId="48" xfId="0" applyNumberFormat="1" applyFont="1" applyFill="1" applyBorder="1" applyAlignment="1">
      <alignment vertical="top"/>
    </xf>
    <xf numFmtId="49" fontId="20" fillId="2" borderId="49" xfId="0" applyNumberFormat="1" applyFont="1" applyFill="1" applyBorder="1" applyAlignment="1">
      <alignment vertical="top"/>
    </xf>
    <xf numFmtId="49" fontId="20" fillId="7" borderId="49" xfId="0" applyNumberFormat="1" applyFont="1" applyFill="1" applyBorder="1" applyAlignment="1">
      <alignment vertical="top"/>
    </xf>
    <xf numFmtId="49" fontId="20" fillId="2" borderId="48" xfId="0" applyNumberFormat="1" applyFont="1" applyFill="1" applyBorder="1" applyAlignment="1">
      <alignment vertical="top"/>
    </xf>
    <xf numFmtId="49" fontId="20" fillId="7" borderId="5" xfId="0" applyNumberFormat="1" applyFont="1" applyFill="1" applyBorder="1" applyAlignment="1">
      <alignment horizontal="left" vertical="top"/>
    </xf>
    <xf numFmtId="49" fontId="20" fillId="2" borderId="5" xfId="0" applyNumberFormat="1" applyFont="1" applyFill="1" applyBorder="1" applyAlignment="1">
      <alignment horizontal="left" vertical="top"/>
    </xf>
    <xf numFmtId="0" fontId="13" fillId="2" borderId="5" xfId="0" applyFont="1" applyFill="1" applyBorder="1"/>
    <xf numFmtId="49" fontId="20" fillId="2" borderId="1" xfId="0" applyNumberFormat="1" applyFont="1" applyFill="1" applyBorder="1" applyAlignment="1">
      <alignment vertical="top"/>
    </xf>
    <xf numFmtId="49" fontId="20" fillId="7" borderId="1" xfId="0" applyNumberFormat="1" applyFont="1" applyFill="1" applyBorder="1" applyAlignment="1">
      <alignment vertical="top"/>
    </xf>
    <xf numFmtId="0" fontId="0" fillId="2" borderId="1" xfId="0" applyFill="1" applyBorder="1"/>
    <xf numFmtId="3" fontId="23" fillId="0" borderId="0" xfId="1" applyNumberFormat="1" applyFont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3" fillId="2" borderId="1" xfId="0" applyFont="1" applyFill="1" applyBorder="1"/>
    <xf numFmtId="49" fontId="40" fillId="0" borderId="1" xfId="1" applyNumberFormat="1" applyFont="1" applyFill="1" applyBorder="1" applyAlignment="1" applyProtection="1">
      <alignment horizontal="right" vertical="center" wrapText="1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137</xdr:row>
      <xdr:rowOff>171450</xdr:rowOff>
    </xdr:from>
    <xdr:to>
      <xdr:col>2</xdr:col>
      <xdr:colOff>1495425</xdr:colOff>
      <xdr:row>137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8"/>
  <sheetViews>
    <sheetView showGridLines="0" topLeftCell="A16" workbookViewId="0">
      <selection activeCell="D12" sqref="D12"/>
    </sheetView>
  </sheetViews>
  <sheetFormatPr defaultColWidth="9.109375" defaultRowHeight="14.4"/>
  <cols>
    <col min="1" max="1" width="6.33203125" style="267" bestFit="1" customWidth="1"/>
    <col min="2" max="2" width="13.109375" style="267" customWidth="1"/>
    <col min="3" max="3" width="17.88671875" style="267" customWidth="1"/>
    <col min="4" max="4" width="15.109375" style="267" customWidth="1"/>
    <col min="5" max="5" width="24.5546875" style="267" customWidth="1"/>
    <col min="6" max="8" width="19.109375" style="268" customWidth="1"/>
    <col min="9" max="9" width="16.44140625" style="267" bestFit="1" customWidth="1"/>
    <col min="10" max="10" width="17.44140625" style="267" customWidth="1"/>
    <col min="11" max="11" width="13.109375" style="267" bestFit="1" customWidth="1"/>
    <col min="12" max="12" width="15.33203125" style="267" customWidth="1"/>
    <col min="13" max="16384" width="9.109375" style="267"/>
  </cols>
  <sheetData>
    <row r="1" spans="1:12" s="278" customFormat="1" ht="13.8">
      <c r="A1" s="343" t="s">
        <v>289</v>
      </c>
      <c r="B1" s="331"/>
      <c r="C1" s="331"/>
      <c r="D1" s="331"/>
      <c r="E1" s="332"/>
      <c r="F1" s="326"/>
      <c r="G1" s="332"/>
      <c r="H1" s="342"/>
      <c r="I1" s="331"/>
      <c r="J1" s="332"/>
      <c r="K1" s="332"/>
      <c r="L1" s="341" t="s">
        <v>97</v>
      </c>
    </row>
    <row r="2" spans="1:12" s="278" customFormat="1" ht="13.8">
      <c r="A2" s="340" t="s">
        <v>128</v>
      </c>
      <c r="B2" s="331"/>
      <c r="C2" s="331"/>
      <c r="D2" s="331"/>
      <c r="E2" s="332"/>
      <c r="F2" s="326"/>
      <c r="G2" s="332"/>
      <c r="H2" s="339"/>
      <c r="I2" s="331"/>
      <c r="J2" s="332"/>
      <c r="K2" s="332"/>
      <c r="L2" s="338" t="s">
        <v>873</v>
      </c>
    </row>
    <row r="3" spans="1:12" s="278" customFormat="1" ht="13.8">
      <c r="A3" s="337"/>
      <c r="B3" s="331"/>
      <c r="C3" s="336"/>
      <c r="D3" s="335"/>
      <c r="E3" s="332"/>
      <c r="F3" s="334"/>
      <c r="G3" s="332"/>
      <c r="H3" s="332"/>
      <c r="I3" s="326"/>
      <c r="J3" s="331"/>
      <c r="K3" s="331"/>
      <c r="L3" s="330"/>
    </row>
    <row r="4" spans="1:12" s="278" customFormat="1" ht="13.8">
      <c r="A4" s="369" t="s">
        <v>257</v>
      </c>
      <c r="B4" s="326"/>
      <c r="C4" s="326"/>
      <c r="D4" s="376"/>
      <c r="E4" s="377"/>
      <c r="F4" s="333"/>
      <c r="G4" s="332"/>
      <c r="H4" s="378"/>
      <c r="I4" s="377"/>
      <c r="J4" s="331"/>
      <c r="K4" s="332"/>
      <c r="L4" s="330"/>
    </row>
    <row r="5" spans="1:12" s="278" customFormat="1" thickBot="1">
      <c r="A5" s="516" t="s">
        <v>874</v>
      </c>
      <c r="B5" s="516"/>
      <c r="C5" s="516"/>
      <c r="D5" s="516"/>
      <c r="E5" s="516"/>
      <c r="F5" s="516"/>
      <c r="G5" s="333"/>
      <c r="H5" s="333"/>
      <c r="I5" s="332"/>
      <c r="J5" s="331"/>
      <c r="K5" s="331"/>
      <c r="L5" s="330"/>
    </row>
    <row r="6" spans="1:12" ht="15" thickBot="1">
      <c r="A6" s="329"/>
      <c r="B6" s="328"/>
      <c r="C6" s="327"/>
      <c r="D6" s="327"/>
      <c r="E6" s="327"/>
      <c r="F6" s="326"/>
      <c r="G6" s="326"/>
      <c r="H6" s="326"/>
      <c r="I6" s="519" t="s">
        <v>419</v>
      </c>
      <c r="J6" s="520"/>
      <c r="K6" s="521"/>
      <c r="L6" s="325"/>
    </row>
    <row r="7" spans="1:12" s="313" customFormat="1" ht="36.6" thickBot="1">
      <c r="A7" s="324" t="s">
        <v>64</v>
      </c>
      <c r="B7" s="323" t="s">
        <v>129</v>
      </c>
      <c r="C7" s="323" t="s">
        <v>418</v>
      </c>
      <c r="D7" s="322" t="s">
        <v>263</v>
      </c>
      <c r="E7" s="321" t="s">
        <v>417</v>
      </c>
      <c r="F7" s="320" t="s">
        <v>416</v>
      </c>
      <c r="G7" s="319" t="s">
        <v>216</v>
      </c>
      <c r="H7" s="318" t="s">
        <v>213</v>
      </c>
      <c r="I7" s="317" t="s">
        <v>415</v>
      </c>
      <c r="J7" s="316" t="s">
        <v>260</v>
      </c>
      <c r="K7" s="315" t="s">
        <v>217</v>
      </c>
      <c r="L7" s="314" t="s">
        <v>218</v>
      </c>
    </row>
    <row r="8" spans="1:12" s="307" customFormat="1" ht="15" thickBot="1">
      <c r="A8" s="311">
        <v>1</v>
      </c>
      <c r="B8" s="310">
        <v>2</v>
      </c>
      <c r="C8" s="312">
        <v>3</v>
      </c>
      <c r="D8" s="312">
        <v>4</v>
      </c>
      <c r="E8" s="311">
        <v>5</v>
      </c>
      <c r="F8" s="310">
        <v>6</v>
      </c>
      <c r="G8" s="312">
        <v>7</v>
      </c>
      <c r="H8" s="310">
        <v>8</v>
      </c>
      <c r="I8" s="311">
        <v>9</v>
      </c>
      <c r="J8" s="310">
        <v>10</v>
      </c>
      <c r="K8" s="309">
        <v>11</v>
      </c>
      <c r="L8" s="308">
        <v>12</v>
      </c>
    </row>
    <row r="9" spans="1:12" ht="24">
      <c r="A9" s="306">
        <v>1</v>
      </c>
      <c r="B9" s="462">
        <v>44075</v>
      </c>
      <c r="C9" s="297" t="s">
        <v>494</v>
      </c>
      <c r="D9" s="305">
        <v>3000</v>
      </c>
      <c r="E9" s="463" t="s">
        <v>495</v>
      </c>
      <c r="F9" s="294" t="s">
        <v>496</v>
      </c>
      <c r="G9" s="304" t="s">
        <v>519</v>
      </c>
      <c r="H9" s="294" t="s">
        <v>498</v>
      </c>
      <c r="I9" s="303"/>
      <c r="J9" s="302"/>
      <c r="K9" s="301"/>
      <c r="L9" s="300"/>
    </row>
    <row r="10" spans="1:12" ht="24">
      <c r="A10" s="299">
        <v>2</v>
      </c>
      <c r="B10" s="462">
        <v>44075</v>
      </c>
      <c r="C10" s="297" t="s">
        <v>494</v>
      </c>
      <c r="D10" s="464">
        <v>1000</v>
      </c>
      <c r="E10" s="463" t="s">
        <v>495</v>
      </c>
      <c r="F10" s="294" t="s">
        <v>496</v>
      </c>
      <c r="G10" s="304" t="s">
        <v>519</v>
      </c>
      <c r="H10" s="294" t="s">
        <v>498</v>
      </c>
      <c r="I10" s="293"/>
      <c r="J10" s="292"/>
      <c r="K10" s="291"/>
      <c r="L10" s="290"/>
    </row>
    <row r="11" spans="1:12" ht="24">
      <c r="A11" s="299">
        <v>3</v>
      </c>
      <c r="B11" s="462">
        <v>44076</v>
      </c>
      <c r="C11" s="297" t="s">
        <v>494</v>
      </c>
      <c r="D11" s="464">
        <v>4000</v>
      </c>
      <c r="E11" s="463" t="s">
        <v>495</v>
      </c>
      <c r="F11" s="294" t="s">
        <v>496</v>
      </c>
      <c r="G11" s="304" t="s">
        <v>519</v>
      </c>
      <c r="H11" s="294" t="s">
        <v>498</v>
      </c>
      <c r="I11" s="293"/>
      <c r="J11" s="292"/>
      <c r="K11" s="291"/>
      <c r="L11" s="290"/>
    </row>
    <row r="12" spans="1:12" ht="24">
      <c r="A12" s="306">
        <v>4</v>
      </c>
      <c r="B12" s="462">
        <v>44077</v>
      </c>
      <c r="C12" s="297" t="s">
        <v>494</v>
      </c>
      <c r="D12" s="296">
        <v>2000</v>
      </c>
      <c r="E12" s="463" t="s">
        <v>495</v>
      </c>
      <c r="F12" s="294" t="s">
        <v>496</v>
      </c>
      <c r="G12" s="304" t="s">
        <v>519</v>
      </c>
      <c r="H12" s="294" t="s">
        <v>498</v>
      </c>
      <c r="I12" s="293"/>
      <c r="J12" s="292"/>
      <c r="K12" s="291"/>
      <c r="L12" s="290"/>
    </row>
    <row r="13" spans="1:12" ht="24">
      <c r="A13" s="299">
        <v>5</v>
      </c>
      <c r="B13" s="462">
        <v>44089</v>
      </c>
      <c r="C13" s="297" t="s">
        <v>494</v>
      </c>
      <c r="D13" s="296">
        <v>4000</v>
      </c>
      <c r="E13" s="463" t="s">
        <v>495</v>
      </c>
      <c r="F13" s="294" t="s">
        <v>496</v>
      </c>
      <c r="G13" s="304" t="s">
        <v>519</v>
      </c>
      <c r="H13" s="294" t="s">
        <v>498</v>
      </c>
      <c r="I13" s="293"/>
      <c r="J13" s="292"/>
      <c r="K13" s="291"/>
      <c r="L13" s="290"/>
    </row>
    <row r="14" spans="1:12" ht="24">
      <c r="A14" s="299">
        <v>6</v>
      </c>
      <c r="B14" s="462">
        <v>44091</v>
      </c>
      <c r="C14" s="297" t="s">
        <v>494</v>
      </c>
      <c r="D14" s="296">
        <v>30000</v>
      </c>
      <c r="E14" s="295" t="s">
        <v>547</v>
      </c>
      <c r="F14" s="294" t="s">
        <v>542</v>
      </c>
      <c r="G14" s="294" t="s">
        <v>543</v>
      </c>
      <c r="H14" s="294" t="s">
        <v>498</v>
      </c>
      <c r="I14" s="293"/>
      <c r="J14" s="292"/>
      <c r="K14" s="291"/>
      <c r="L14" s="290"/>
    </row>
    <row r="15" spans="1:12" ht="24">
      <c r="A15" s="306">
        <v>7</v>
      </c>
      <c r="B15" s="462">
        <v>44095</v>
      </c>
      <c r="C15" s="297" t="s">
        <v>494</v>
      </c>
      <c r="D15" s="296">
        <v>4000</v>
      </c>
      <c r="E15" s="463" t="s">
        <v>495</v>
      </c>
      <c r="F15" s="294" t="s">
        <v>496</v>
      </c>
      <c r="G15" s="304" t="s">
        <v>519</v>
      </c>
      <c r="H15" s="294" t="s">
        <v>498</v>
      </c>
      <c r="I15" s="293"/>
      <c r="J15" s="292"/>
      <c r="K15" s="291"/>
      <c r="L15" s="290"/>
    </row>
    <row r="16" spans="1:12" ht="24">
      <c r="A16" s="299">
        <v>8</v>
      </c>
      <c r="B16" s="430">
        <v>44098</v>
      </c>
      <c r="C16" s="297" t="s">
        <v>494</v>
      </c>
      <c r="D16" s="431">
        <v>4000</v>
      </c>
      <c r="E16" s="432" t="s">
        <v>495</v>
      </c>
      <c r="F16" s="433" t="s">
        <v>496</v>
      </c>
      <c r="G16" s="434" t="s">
        <v>497</v>
      </c>
      <c r="H16" s="294" t="s">
        <v>498</v>
      </c>
      <c r="I16" s="303"/>
      <c r="J16" s="302"/>
      <c r="K16" s="301"/>
      <c r="L16" s="300"/>
    </row>
    <row r="17" spans="1:12" ht="24">
      <c r="A17" s="299">
        <v>9</v>
      </c>
      <c r="B17" s="430">
        <v>44099</v>
      </c>
      <c r="C17" s="297" t="s">
        <v>494</v>
      </c>
      <c r="D17" s="431">
        <v>2900</v>
      </c>
      <c r="E17" s="432" t="s">
        <v>495</v>
      </c>
      <c r="F17" s="433" t="s">
        <v>496</v>
      </c>
      <c r="G17" s="434" t="s">
        <v>497</v>
      </c>
      <c r="H17" s="294" t="s">
        <v>498</v>
      </c>
      <c r="I17" s="293"/>
      <c r="J17" s="292"/>
      <c r="K17" s="291"/>
      <c r="L17" s="290"/>
    </row>
    <row r="18" spans="1:12" ht="24">
      <c r="A18" s="306">
        <v>10</v>
      </c>
      <c r="B18" s="430">
        <v>44109</v>
      </c>
      <c r="C18" s="297" t="s">
        <v>494</v>
      </c>
      <c r="D18" s="438">
        <v>34989.1</v>
      </c>
      <c r="E18" s="435" t="s">
        <v>499</v>
      </c>
      <c r="F18" s="436" t="s">
        <v>500</v>
      </c>
      <c r="G18" s="437" t="s">
        <v>501</v>
      </c>
      <c r="H18" s="294" t="s">
        <v>498</v>
      </c>
      <c r="I18" s="293"/>
      <c r="J18" s="292"/>
      <c r="K18" s="291"/>
      <c r="L18" s="290"/>
    </row>
    <row r="19" spans="1:12" ht="24">
      <c r="A19" s="299">
        <v>11</v>
      </c>
      <c r="B19" s="439">
        <v>44109</v>
      </c>
      <c r="C19" s="297" t="s">
        <v>494</v>
      </c>
      <c r="D19" s="440">
        <v>35000</v>
      </c>
      <c r="E19" s="441" t="s">
        <v>502</v>
      </c>
      <c r="F19" s="442" t="s">
        <v>503</v>
      </c>
      <c r="G19" s="443" t="s">
        <v>504</v>
      </c>
      <c r="H19" s="294" t="s">
        <v>498</v>
      </c>
      <c r="I19" s="293"/>
      <c r="J19" s="292"/>
      <c r="K19" s="291"/>
      <c r="L19" s="290"/>
    </row>
    <row r="20" spans="1:12" ht="24">
      <c r="A20" s="299">
        <v>12</v>
      </c>
      <c r="B20" s="430">
        <v>44109</v>
      </c>
      <c r="C20" s="297" t="s">
        <v>494</v>
      </c>
      <c r="D20" s="438">
        <v>30000</v>
      </c>
      <c r="E20" s="435" t="s">
        <v>505</v>
      </c>
      <c r="F20" s="436" t="s">
        <v>506</v>
      </c>
      <c r="G20" s="437" t="s">
        <v>507</v>
      </c>
      <c r="H20" s="294" t="s">
        <v>498</v>
      </c>
      <c r="I20" s="293"/>
      <c r="J20" s="292"/>
      <c r="K20" s="291"/>
      <c r="L20" s="290"/>
    </row>
    <row r="21" spans="1:12" ht="24">
      <c r="A21" s="306">
        <v>13</v>
      </c>
      <c r="B21" s="430">
        <v>44109</v>
      </c>
      <c r="C21" s="297" t="s">
        <v>494</v>
      </c>
      <c r="D21" s="431">
        <v>40000</v>
      </c>
      <c r="E21" s="432" t="s">
        <v>508</v>
      </c>
      <c r="F21" s="433" t="s">
        <v>509</v>
      </c>
      <c r="G21" s="434" t="s">
        <v>510</v>
      </c>
      <c r="H21" s="294" t="s">
        <v>498</v>
      </c>
      <c r="I21" s="293"/>
      <c r="J21" s="292"/>
      <c r="K21" s="291"/>
      <c r="L21" s="290"/>
    </row>
    <row r="22" spans="1:12" ht="24">
      <c r="A22" s="299">
        <v>14</v>
      </c>
      <c r="B22" s="430">
        <v>44109</v>
      </c>
      <c r="C22" s="297" t="s">
        <v>494</v>
      </c>
      <c r="D22" s="438">
        <v>60000</v>
      </c>
      <c r="E22" s="435" t="s">
        <v>511</v>
      </c>
      <c r="F22" s="436" t="s">
        <v>512</v>
      </c>
      <c r="G22" s="437" t="s">
        <v>513</v>
      </c>
      <c r="H22" s="294" t="s">
        <v>498</v>
      </c>
      <c r="I22" s="293"/>
      <c r="J22" s="292"/>
      <c r="K22" s="291"/>
      <c r="L22" s="290"/>
    </row>
    <row r="23" spans="1:12" ht="24">
      <c r="A23" s="299">
        <v>15</v>
      </c>
      <c r="B23" s="430">
        <v>44110</v>
      </c>
      <c r="C23" s="297" t="s">
        <v>494</v>
      </c>
      <c r="D23" s="431">
        <v>2400</v>
      </c>
      <c r="E23" s="432" t="s">
        <v>495</v>
      </c>
      <c r="F23" s="433" t="s">
        <v>496</v>
      </c>
      <c r="G23" s="434" t="s">
        <v>497</v>
      </c>
      <c r="H23" s="294" t="s">
        <v>498</v>
      </c>
      <c r="I23" s="293"/>
      <c r="J23" s="292"/>
      <c r="K23" s="291"/>
      <c r="L23" s="290"/>
    </row>
    <row r="24" spans="1:12" ht="24">
      <c r="A24" s="306">
        <v>16</v>
      </c>
      <c r="B24" s="430">
        <v>44110</v>
      </c>
      <c r="C24" s="297" t="s">
        <v>494</v>
      </c>
      <c r="D24" s="438">
        <v>60</v>
      </c>
      <c r="E24" s="435" t="s">
        <v>495</v>
      </c>
      <c r="F24" s="436" t="s">
        <v>496</v>
      </c>
      <c r="G24" s="437" t="s">
        <v>497</v>
      </c>
      <c r="H24" s="294" t="s">
        <v>498</v>
      </c>
      <c r="I24" s="293"/>
      <c r="J24" s="292"/>
      <c r="K24" s="291"/>
      <c r="L24" s="290"/>
    </row>
    <row r="25" spans="1:12" ht="24">
      <c r="A25" s="299">
        <v>17</v>
      </c>
      <c r="B25" s="430">
        <v>44111</v>
      </c>
      <c r="C25" s="297" t="s">
        <v>494</v>
      </c>
      <c r="D25" s="431">
        <v>900</v>
      </c>
      <c r="E25" s="432" t="s">
        <v>495</v>
      </c>
      <c r="F25" s="433" t="s">
        <v>496</v>
      </c>
      <c r="G25" s="434" t="s">
        <v>497</v>
      </c>
      <c r="H25" s="294" t="s">
        <v>498</v>
      </c>
      <c r="I25" s="293"/>
      <c r="J25" s="292"/>
      <c r="K25" s="291"/>
      <c r="L25" s="290"/>
    </row>
    <row r="26" spans="1:12" ht="24">
      <c r="A26" s="299">
        <v>18</v>
      </c>
      <c r="B26" s="430">
        <v>44116</v>
      </c>
      <c r="C26" s="297" t="s">
        <v>494</v>
      </c>
      <c r="D26" s="438">
        <v>13000</v>
      </c>
      <c r="E26" s="435" t="s">
        <v>508</v>
      </c>
      <c r="F26" s="436" t="s">
        <v>509</v>
      </c>
      <c r="G26" s="437" t="s">
        <v>510</v>
      </c>
      <c r="H26" s="294" t="s">
        <v>498</v>
      </c>
      <c r="I26" s="293"/>
      <c r="J26" s="292"/>
      <c r="K26" s="291"/>
      <c r="L26" s="290"/>
    </row>
    <row r="27" spans="1:12" ht="24">
      <c r="A27" s="306">
        <v>19</v>
      </c>
      <c r="B27" s="430">
        <v>44120</v>
      </c>
      <c r="C27" s="297" t="s">
        <v>494</v>
      </c>
      <c r="D27" s="444">
        <v>45000</v>
      </c>
      <c r="E27" s="445" t="s">
        <v>514</v>
      </c>
      <c r="F27" s="446" t="s">
        <v>515</v>
      </c>
      <c r="G27" s="447" t="s">
        <v>516</v>
      </c>
      <c r="H27" s="294" t="s">
        <v>498</v>
      </c>
      <c r="I27" s="448"/>
      <c r="J27" s="302"/>
      <c r="K27" s="301"/>
      <c r="L27" s="300"/>
    </row>
    <row r="28" spans="1:12" ht="24">
      <c r="A28" s="299">
        <v>20</v>
      </c>
      <c r="B28" s="430">
        <v>44120</v>
      </c>
      <c r="C28" s="297" t="s">
        <v>494</v>
      </c>
      <c r="D28" s="449">
        <v>5000</v>
      </c>
      <c r="E28" s="450" t="s">
        <v>517</v>
      </c>
      <c r="F28" s="434" t="s">
        <v>515</v>
      </c>
      <c r="G28" s="451" t="s">
        <v>516</v>
      </c>
      <c r="H28" s="294" t="s">
        <v>498</v>
      </c>
      <c r="I28" s="452"/>
      <c r="J28" s="292"/>
      <c r="K28" s="291"/>
      <c r="L28" s="290"/>
    </row>
    <row r="29" spans="1:12" ht="24">
      <c r="A29" s="299">
        <v>21</v>
      </c>
      <c r="B29" s="430">
        <v>44123</v>
      </c>
      <c r="C29" s="297" t="s">
        <v>494</v>
      </c>
      <c r="D29" s="431">
        <v>1500</v>
      </c>
      <c r="E29" s="453" t="s">
        <v>518</v>
      </c>
      <c r="F29" s="454" t="s">
        <v>496</v>
      </c>
      <c r="G29" s="454" t="s">
        <v>519</v>
      </c>
      <c r="H29" s="294" t="s">
        <v>498</v>
      </c>
      <c r="I29" s="452"/>
      <c r="J29" s="292"/>
      <c r="K29" s="291"/>
      <c r="L29" s="290"/>
    </row>
    <row r="30" spans="1:12" ht="24">
      <c r="A30" s="306">
        <v>22</v>
      </c>
      <c r="B30" s="455">
        <v>44124</v>
      </c>
      <c r="C30" s="297" t="s">
        <v>494</v>
      </c>
      <c r="D30" s="449">
        <v>30000</v>
      </c>
      <c r="E30" s="456" t="s">
        <v>520</v>
      </c>
      <c r="F30" s="457" t="s">
        <v>521</v>
      </c>
      <c r="G30" s="458" t="s">
        <v>522</v>
      </c>
      <c r="H30" s="304" t="s">
        <v>498</v>
      </c>
      <c r="I30" s="293"/>
      <c r="J30" s="292"/>
      <c r="K30" s="291"/>
      <c r="L30" s="290"/>
    </row>
    <row r="31" spans="1:12" ht="24">
      <c r="A31" s="299">
        <v>23</v>
      </c>
      <c r="B31" s="459">
        <v>44124</v>
      </c>
      <c r="C31" s="297" t="s">
        <v>494</v>
      </c>
      <c r="D31" s="431">
        <v>50000</v>
      </c>
      <c r="E31" s="441" t="s">
        <v>523</v>
      </c>
      <c r="F31" s="434" t="s">
        <v>524</v>
      </c>
      <c r="G31" s="443" t="s">
        <v>525</v>
      </c>
      <c r="H31" s="294" t="s">
        <v>498</v>
      </c>
      <c r="I31" s="293"/>
      <c r="J31" s="292"/>
      <c r="K31" s="291"/>
      <c r="L31" s="290"/>
    </row>
    <row r="32" spans="1:12" ht="24">
      <c r="A32" s="299">
        <v>24</v>
      </c>
      <c r="B32" s="455">
        <v>44124</v>
      </c>
      <c r="C32" s="297" t="s">
        <v>494</v>
      </c>
      <c r="D32" s="438">
        <v>50000</v>
      </c>
      <c r="E32" s="435" t="s">
        <v>526</v>
      </c>
      <c r="F32" s="457" t="s">
        <v>527</v>
      </c>
      <c r="G32" s="437" t="s">
        <v>528</v>
      </c>
      <c r="H32" s="294" t="s">
        <v>498</v>
      </c>
      <c r="I32" s="293"/>
      <c r="J32" s="292"/>
      <c r="K32" s="291"/>
      <c r="L32" s="290"/>
    </row>
    <row r="33" spans="1:12" ht="24">
      <c r="A33" s="306">
        <v>25</v>
      </c>
      <c r="B33" s="459">
        <v>44124</v>
      </c>
      <c r="C33" s="297" t="s">
        <v>494</v>
      </c>
      <c r="D33" s="438">
        <v>50000</v>
      </c>
      <c r="E33" s="432" t="s">
        <v>529</v>
      </c>
      <c r="F33" s="433" t="s">
        <v>530</v>
      </c>
      <c r="G33" s="434" t="s">
        <v>531</v>
      </c>
      <c r="H33" s="294" t="s">
        <v>498</v>
      </c>
      <c r="I33" s="293"/>
      <c r="J33" s="292"/>
      <c r="K33" s="291"/>
      <c r="L33" s="290"/>
    </row>
    <row r="34" spans="1:12" ht="24">
      <c r="A34" s="299">
        <v>26</v>
      </c>
      <c r="B34" s="430">
        <v>44132</v>
      </c>
      <c r="C34" s="297" t="s">
        <v>494</v>
      </c>
      <c r="D34" s="438">
        <v>55000</v>
      </c>
      <c r="E34" s="435" t="s">
        <v>532</v>
      </c>
      <c r="F34" s="437" t="s">
        <v>533</v>
      </c>
      <c r="G34" s="437" t="s">
        <v>534</v>
      </c>
      <c r="H34" s="294" t="s">
        <v>498</v>
      </c>
      <c r="I34" s="293"/>
      <c r="J34" s="292"/>
      <c r="K34" s="291"/>
      <c r="L34" s="290"/>
    </row>
    <row r="35" spans="1:12" ht="24">
      <c r="A35" s="299">
        <v>27</v>
      </c>
      <c r="B35" s="430">
        <v>44132</v>
      </c>
      <c r="C35" s="297" t="s">
        <v>494</v>
      </c>
      <c r="D35" s="438">
        <v>55000</v>
      </c>
      <c r="E35" s="460" t="s">
        <v>535</v>
      </c>
      <c r="F35" s="437" t="s">
        <v>536</v>
      </c>
      <c r="G35" s="461" t="s">
        <v>537</v>
      </c>
      <c r="H35" s="294" t="s">
        <v>498</v>
      </c>
      <c r="I35" s="293"/>
      <c r="J35" s="292"/>
      <c r="K35" s="291"/>
      <c r="L35" s="290"/>
    </row>
    <row r="36" spans="1:12" ht="24">
      <c r="A36" s="306">
        <v>28</v>
      </c>
      <c r="B36" s="430">
        <v>44133</v>
      </c>
      <c r="C36" s="297" t="s">
        <v>494</v>
      </c>
      <c r="D36" s="438">
        <v>40000</v>
      </c>
      <c r="E36" s="460" t="s">
        <v>538</v>
      </c>
      <c r="F36" s="437" t="s">
        <v>539</v>
      </c>
      <c r="G36" s="461" t="s">
        <v>540</v>
      </c>
      <c r="H36" s="294" t="s">
        <v>498</v>
      </c>
      <c r="I36" s="293"/>
      <c r="J36" s="292"/>
      <c r="K36" s="291"/>
      <c r="L36" s="290"/>
    </row>
    <row r="37" spans="1:12" ht="24">
      <c r="A37" s="299">
        <v>29</v>
      </c>
      <c r="B37" s="430">
        <v>44134</v>
      </c>
      <c r="C37" s="297" t="s">
        <v>494</v>
      </c>
      <c r="D37" s="438">
        <v>25000</v>
      </c>
      <c r="E37" s="460" t="s">
        <v>541</v>
      </c>
      <c r="F37" s="437" t="s">
        <v>542</v>
      </c>
      <c r="G37" s="461" t="s">
        <v>543</v>
      </c>
      <c r="H37" s="294" t="s">
        <v>498</v>
      </c>
      <c r="I37" s="293"/>
      <c r="J37" s="292"/>
      <c r="K37" s="291"/>
      <c r="L37" s="290"/>
    </row>
    <row r="38" spans="1:12" ht="24">
      <c r="A38" s="299">
        <v>30</v>
      </c>
      <c r="B38" s="430">
        <v>44134</v>
      </c>
      <c r="C38" s="297" t="s">
        <v>494</v>
      </c>
      <c r="D38" s="438">
        <v>35000</v>
      </c>
      <c r="E38" s="460" t="s">
        <v>544</v>
      </c>
      <c r="F38" s="437" t="s">
        <v>545</v>
      </c>
      <c r="G38" s="461" t="s">
        <v>546</v>
      </c>
      <c r="H38" s="294" t="s">
        <v>498</v>
      </c>
      <c r="I38" s="293"/>
      <c r="J38" s="292"/>
      <c r="K38" s="291"/>
      <c r="L38" s="290"/>
    </row>
    <row r="39" spans="1:12" ht="24">
      <c r="A39" s="306">
        <v>31</v>
      </c>
      <c r="B39" s="298">
        <v>44137</v>
      </c>
      <c r="C39" s="297" t="s">
        <v>494</v>
      </c>
      <c r="D39" s="296">
        <v>370</v>
      </c>
      <c r="E39" s="432" t="s">
        <v>495</v>
      </c>
      <c r="F39" s="433" t="s">
        <v>496</v>
      </c>
      <c r="G39" s="434" t="s">
        <v>497</v>
      </c>
      <c r="H39" s="294" t="s">
        <v>498</v>
      </c>
      <c r="I39" s="293"/>
      <c r="J39" s="292"/>
      <c r="K39" s="291"/>
      <c r="L39" s="290"/>
    </row>
    <row r="40" spans="1:12">
      <c r="A40" s="299">
        <v>32</v>
      </c>
      <c r="B40" s="298"/>
      <c r="C40" s="297"/>
      <c r="D40" s="296"/>
      <c r="E40" s="432"/>
      <c r="F40" s="433"/>
      <c r="G40" s="434"/>
      <c r="H40" s="294"/>
      <c r="I40" s="293"/>
      <c r="J40" s="292"/>
      <c r="K40" s="291"/>
      <c r="L40" s="290"/>
    </row>
    <row r="41" spans="1:12">
      <c r="A41" s="299">
        <v>33</v>
      </c>
      <c r="B41" s="298"/>
      <c r="C41" s="297"/>
      <c r="D41" s="296"/>
      <c r="E41" s="295"/>
      <c r="F41" s="294"/>
      <c r="G41" s="294"/>
      <c r="H41" s="294"/>
      <c r="I41" s="293"/>
      <c r="J41" s="292"/>
      <c r="K41" s="291"/>
      <c r="L41" s="290"/>
    </row>
    <row r="42" spans="1:12">
      <c r="A42" s="306">
        <v>34</v>
      </c>
      <c r="B42" s="298"/>
      <c r="C42" s="297"/>
      <c r="D42" s="296"/>
      <c r="E42" s="295"/>
      <c r="F42" s="294"/>
      <c r="G42" s="294"/>
      <c r="H42" s="294"/>
      <c r="I42" s="293"/>
      <c r="J42" s="292"/>
      <c r="K42" s="291"/>
      <c r="L42" s="290"/>
    </row>
    <row r="43" spans="1:12">
      <c r="A43" s="299">
        <v>35</v>
      </c>
      <c r="B43" s="298"/>
      <c r="C43" s="297"/>
      <c r="D43" s="296"/>
      <c r="E43" s="295"/>
      <c r="F43" s="294"/>
      <c r="G43" s="294"/>
      <c r="H43" s="294"/>
      <c r="I43" s="293"/>
      <c r="J43" s="292"/>
      <c r="K43" s="291"/>
      <c r="L43" s="290"/>
    </row>
    <row r="44" spans="1:12">
      <c r="A44" s="299">
        <v>36</v>
      </c>
      <c r="B44" s="298"/>
      <c r="C44" s="297"/>
      <c r="D44" s="296"/>
      <c r="E44" s="295"/>
      <c r="F44" s="294"/>
      <c r="G44" s="294"/>
      <c r="H44" s="294"/>
      <c r="I44" s="293"/>
      <c r="J44" s="292"/>
      <c r="K44" s="291"/>
      <c r="L44" s="290"/>
    </row>
    <row r="45" spans="1:12">
      <c r="A45" s="306">
        <v>37</v>
      </c>
      <c r="B45" s="298"/>
      <c r="C45" s="297"/>
      <c r="D45" s="296"/>
      <c r="E45" s="295"/>
      <c r="F45" s="294"/>
      <c r="G45" s="294"/>
      <c r="H45" s="294"/>
      <c r="I45" s="293"/>
      <c r="J45" s="292"/>
      <c r="K45" s="291"/>
      <c r="L45" s="290"/>
    </row>
    <row r="46" spans="1:12" ht="15" thickBot="1">
      <c r="A46" s="289" t="s">
        <v>259</v>
      </c>
      <c r="B46" s="288"/>
      <c r="C46" s="287"/>
      <c r="D46" s="286"/>
      <c r="E46" s="285"/>
      <c r="F46" s="284"/>
      <c r="G46" s="284"/>
      <c r="H46" s="284"/>
      <c r="I46" s="283"/>
      <c r="J46" s="282"/>
      <c r="K46" s="281"/>
      <c r="L46" s="280"/>
    </row>
    <row r="47" spans="1:12">
      <c r="A47" s="270"/>
      <c r="B47" s="271"/>
      <c r="C47" s="270"/>
      <c r="D47" s="271"/>
      <c r="E47" s="270"/>
      <c r="F47" s="271"/>
      <c r="G47" s="270"/>
      <c r="H47" s="271"/>
      <c r="I47" s="270"/>
      <c r="J47" s="271"/>
      <c r="K47" s="270"/>
      <c r="L47" s="271"/>
    </row>
    <row r="48" spans="1:12">
      <c r="A48" s="270"/>
      <c r="B48" s="277"/>
      <c r="C48" s="270"/>
      <c r="D48" s="277"/>
      <c r="E48" s="270"/>
      <c r="F48" s="277"/>
      <c r="G48" s="270"/>
      <c r="H48" s="277"/>
      <c r="I48" s="270"/>
      <c r="J48" s="277"/>
      <c r="K48" s="270"/>
      <c r="L48" s="277"/>
    </row>
    <row r="49" spans="1:12" s="278" customFormat="1" ht="13.8">
      <c r="A49" s="518" t="s">
        <v>384</v>
      </c>
      <c r="B49" s="518"/>
      <c r="C49" s="518"/>
      <c r="D49" s="518"/>
      <c r="E49" s="518"/>
      <c r="F49" s="518"/>
      <c r="G49" s="518"/>
      <c r="H49" s="518"/>
      <c r="I49" s="518"/>
      <c r="J49" s="518"/>
      <c r="K49" s="518"/>
      <c r="L49" s="518"/>
    </row>
    <row r="50" spans="1:12" s="279" customFormat="1" ht="13.2">
      <c r="A50" s="518" t="s">
        <v>414</v>
      </c>
      <c r="B50" s="518"/>
      <c r="C50" s="518"/>
      <c r="D50" s="518"/>
      <c r="E50" s="518"/>
      <c r="F50" s="518"/>
      <c r="G50" s="518"/>
      <c r="H50" s="518"/>
      <c r="I50" s="518"/>
      <c r="J50" s="518"/>
      <c r="K50" s="518"/>
      <c r="L50" s="518"/>
    </row>
    <row r="51" spans="1:12" s="279" customFormat="1" ht="13.2">
      <c r="A51" s="518"/>
      <c r="B51" s="518"/>
      <c r="C51" s="518"/>
      <c r="D51" s="518"/>
      <c r="E51" s="518"/>
      <c r="F51" s="518"/>
      <c r="G51" s="518"/>
      <c r="H51" s="518"/>
      <c r="I51" s="518"/>
      <c r="J51" s="518"/>
      <c r="K51" s="518"/>
      <c r="L51" s="518"/>
    </row>
    <row r="52" spans="1:12" s="278" customFormat="1" ht="13.8">
      <c r="A52" s="518" t="s">
        <v>413</v>
      </c>
      <c r="B52" s="518"/>
      <c r="C52" s="518"/>
      <c r="D52" s="518"/>
      <c r="E52" s="518"/>
      <c r="F52" s="518"/>
      <c r="G52" s="518"/>
      <c r="H52" s="518"/>
      <c r="I52" s="518"/>
      <c r="J52" s="518"/>
      <c r="K52" s="518"/>
      <c r="L52" s="518"/>
    </row>
    <row r="53" spans="1:12" s="278" customFormat="1" ht="13.8">
      <c r="A53" s="518"/>
      <c r="B53" s="518"/>
      <c r="C53" s="518"/>
      <c r="D53" s="518"/>
      <c r="E53" s="518"/>
      <c r="F53" s="518"/>
      <c r="G53" s="518"/>
      <c r="H53" s="518"/>
      <c r="I53" s="518"/>
      <c r="J53" s="518"/>
      <c r="K53" s="518"/>
      <c r="L53" s="518"/>
    </row>
    <row r="54" spans="1:12" s="278" customFormat="1" ht="13.8">
      <c r="A54" s="518" t="s">
        <v>412</v>
      </c>
      <c r="B54" s="518"/>
      <c r="C54" s="518"/>
      <c r="D54" s="518"/>
      <c r="E54" s="518"/>
      <c r="F54" s="518"/>
      <c r="G54" s="518"/>
      <c r="H54" s="518"/>
      <c r="I54" s="518"/>
      <c r="J54" s="518"/>
      <c r="K54" s="518"/>
      <c r="L54" s="518"/>
    </row>
    <row r="55" spans="1:12" s="278" customFormat="1" ht="13.8">
      <c r="A55" s="270"/>
      <c r="B55" s="271"/>
      <c r="C55" s="270"/>
      <c r="D55" s="271"/>
      <c r="E55" s="270"/>
      <c r="F55" s="271"/>
      <c r="G55" s="270"/>
      <c r="H55" s="271"/>
      <c r="I55" s="270"/>
      <c r="J55" s="271"/>
      <c r="K55" s="270"/>
      <c r="L55" s="271"/>
    </row>
    <row r="56" spans="1:12" s="278" customFormat="1" ht="13.8">
      <c r="A56" s="270"/>
      <c r="B56" s="277"/>
      <c r="C56" s="270"/>
      <c r="D56" s="277"/>
      <c r="E56" s="270"/>
      <c r="F56" s="277"/>
      <c r="G56" s="270"/>
      <c r="H56" s="277"/>
      <c r="I56" s="270"/>
      <c r="J56" s="277"/>
      <c r="K56" s="270"/>
      <c r="L56" s="277"/>
    </row>
    <row r="57" spans="1:12" s="278" customFormat="1" ht="13.8">
      <c r="A57" s="270"/>
      <c r="B57" s="271"/>
      <c r="C57" s="270"/>
      <c r="D57" s="271"/>
      <c r="E57" s="270"/>
      <c r="F57" s="271"/>
      <c r="G57" s="270"/>
      <c r="H57" s="271"/>
      <c r="I57" s="270"/>
      <c r="J57" s="271"/>
      <c r="K57" s="270"/>
      <c r="L57" s="271"/>
    </row>
    <row r="58" spans="1:12">
      <c r="A58" s="270"/>
      <c r="B58" s="277"/>
      <c r="C58" s="270"/>
      <c r="D58" s="277"/>
      <c r="E58" s="270"/>
      <c r="F58" s="277"/>
      <c r="G58" s="270"/>
      <c r="H58" s="277"/>
      <c r="I58" s="270"/>
      <c r="J58" s="277"/>
      <c r="K58" s="270"/>
      <c r="L58" s="277"/>
    </row>
    <row r="59" spans="1:12" s="272" customFormat="1" ht="13.8">
      <c r="A59" s="524" t="s">
        <v>96</v>
      </c>
      <c r="B59" s="524"/>
      <c r="C59" s="271"/>
      <c r="D59" s="270"/>
      <c r="E59" s="271"/>
      <c r="F59" s="271"/>
      <c r="G59" s="270"/>
      <c r="H59" s="271"/>
      <c r="I59" s="271"/>
      <c r="J59" s="270"/>
      <c r="K59" s="271"/>
      <c r="L59" s="270"/>
    </row>
    <row r="60" spans="1:12" s="272" customFormat="1" ht="13.8">
      <c r="A60" s="271"/>
      <c r="B60" s="270"/>
      <c r="C60" s="275"/>
      <c r="D60" s="276"/>
      <c r="E60" s="275"/>
      <c r="F60" s="271"/>
      <c r="G60" s="270"/>
      <c r="H60" s="274"/>
      <c r="I60" s="271"/>
      <c r="J60" s="270"/>
      <c r="K60" s="271"/>
      <c r="L60" s="270"/>
    </row>
    <row r="61" spans="1:12" s="272" customFormat="1" ht="15" customHeight="1">
      <c r="A61" s="271"/>
      <c r="B61" s="270"/>
      <c r="C61" s="517" t="s">
        <v>251</v>
      </c>
      <c r="D61" s="517"/>
      <c r="E61" s="517"/>
      <c r="F61" s="271"/>
      <c r="G61" s="270"/>
      <c r="H61" s="522" t="s">
        <v>411</v>
      </c>
      <c r="I61" s="273"/>
      <c r="J61" s="270"/>
      <c r="K61" s="271"/>
      <c r="L61" s="270"/>
    </row>
    <row r="62" spans="1:12" s="272" customFormat="1" ht="13.8">
      <c r="A62" s="271"/>
      <c r="B62" s="270"/>
      <c r="C62" s="271"/>
      <c r="D62" s="270"/>
      <c r="E62" s="271"/>
      <c r="F62" s="271"/>
      <c r="G62" s="270"/>
      <c r="H62" s="523"/>
      <c r="I62" s="273"/>
      <c r="J62" s="270"/>
      <c r="K62" s="271"/>
      <c r="L62" s="270"/>
    </row>
    <row r="63" spans="1:12" s="269" customFormat="1" ht="13.8">
      <c r="A63" s="271"/>
      <c r="B63" s="270"/>
      <c r="C63" s="517" t="s">
        <v>127</v>
      </c>
      <c r="D63" s="517"/>
      <c r="E63" s="517"/>
      <c r="F63" s="271"/>
      <c r="G63" s="270"/>
      <c r="H63" s="271"/>
      <c r="I63" s="271"/>
      <c r="J63" s="270"/>
      <c r="K63" s="271"/>
      <c r="L63" s="270"/>
    </row>
    <row r="64" spans="1:12" s="269" customFormat="1">
      <c r="E64" s="267"/>
    </row>
    <row r="65" spans="5:5" s="269" customFormat="1">
      <c r="E65" s="267"/>
    </row>
    <row r="66" spans="5:5" s="269" customFormat="1">
      <c r="E66" s="267"/>
    </row>
    <row r="67" spans="5:5" s="269" customFormat="1">
      <c r="E67" s="267"/>
    </row>
    <row r="68" spans="5:5" s="269" customFormat="1" ht="13.8"/>
  </sheetData>
  <mergeCells count="10">
    <mergeCell ref="A5:F5"/>
    <mergeCell ref="C63:E63"/>
    <mergeCell ref="A50:L51"/>
    <mergeCell ref="A52:L53"/>
    <mergeCell ref="A54:L54"/>
    <mergeCell ref="I6:K6"/>
    <mergeCell ref="H61:H62"/>
    <mergeCell ref="A59:B59"/>
    <mergeCell ref="A49:L49"/>
    <mergeCell ref="C61:E61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4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6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6 F28:F46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34" zoomScale="80" zoomScaleSheetLayoutView="80" workbookViewId="0">
      <selection activeCell="G17" sqref="G17"/>
    </sheetView>
  </sheetViews>
  <sheetFormatPr defaultColWidth="9.109375" defaultRowHeight="13.8"/>
  <cols>
    <col min="1" max="1" width="15.6640625" style="21" customWidth="1"/>
    <col min="2" max="2" width="74.109375" style="21" customWidth="1"/>
    <col min="3" max="3" width="14.88671875" style="21" customWidth="1"/>
    <col min="4" max="4" width="13.33203125" style="21" customWidth="1"/>
    <col min="5" max="5" width="0.6640625" style="21" customWidth="1"/>
    <col min="6" max="6" width="9.44140625" style="21" bestFit="1" customWidth="1"/>
    <col min="7" max="16384" width="9.109375" style="21"/>
  </cols>
  <sheetData>
    <row r="1" spans="1:12">
      <c r="A1" s="74" t="s">
        <v>285</v>
      </c>
      <c r="B1" s="114"/>
      <c r="C1" s="527" t="s">
        <v>97</v>
      </c>
      <c r="D1" s="527"/>
      <c r="E1" s="148"/>
    </row>
    <row r="2" spans="1:12">
      <c r="A2" s="76" t="s">
        <v>128</v>
      </c>
      <c r="B2" s="114"/>
      <c r="C2" s="525" t="str">
        <f>'ფორმა N1'!L2</f>
        <v>09/01/2020-11/1312020</v>
      </c>
      <c r="D2" s="526"/>
      <c r="E2" s="148"/>
    </row>
    <row r="3" spans="1:12">
      <c r="A3" s="76"/>
      <c r="B3" s="114"/>
      <c r="C3" s="345"/>
      <c r="D3" s="345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მპგ "სოციალური სამართლიანობისათვის"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44"/>
      <c r="B7" s="344"/>
      <c r="C7" s="78"/>
      <c r="D7" s="78"/>
      <c r="E7" s="149"/>
    </row>
    <row r="8" spans="1:12" s="6" customFormat="1" ht="27.6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6.2">
      <c r="A9" s="13">
        <v>1</v>
      </c>
      <c r="B9" s="13" t="s">
        <v>57</v>
      </c>
      <c r="C9" s="82">
        <f>SUM(C10,C14,C54,C57,C58,C59,C76)</f>
        <v>824510.86</v>
      </c>
      <c r="D9" s="82">
        <f>SUM(D10,D14,D54,D57,D58,D59,D65,D72,D73)</f>
        <v>710135.86</v>
      </c>
      <c r="E9" s="150"/>
      <c r="F9" s="515">
        <f>C9-D9</f>
        <v>114375</v>
      </c>
    </row>
    <row r="10" spans="1:12" s="9" customFormat="1" ht="16.2">
      <c r="A10" s="14">
        <v>1.1000000000000001</v>
      </c>
      <c r="B10" s="14" t="s">
        <v>58</v>
      </c>
      <c r="C10" s="84">
        <f>SUM(C11:C13)</f>
        <v>571875</v>
      </c>
      <c r="D10" s="84">
        <f>SUM(D11:D13)</f>
        <v>457500</v>
      </c>
      <c r="E10" s="150"/>
    </row>
    <row r="11" spans="1:12" s="9" customFormat="1" ht="16.5" customHeight="1">
      <c r="A11" s="16" t="s">
        <v>30</v>
      </c>
      <c r="B11" s="16" t="s">
        <v>59</v>
      </c>
      <c r="C11" s="184">
        <v>571875</v>
      </c>
      <c r="D11" s="35">
        <v>457500</v>
      </c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82" t="s">
        <v>463</v>
      </c>
      <c r="B13" s="383" t="s">
        <v>465</v>
      </c>
      <c r="C13" s="383"/>
      <c r="D13" s="383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252635.86</v>
      </c>
      <c r="D14" s="84">
        <f>SUM(D15,D18,D30:D33,D36,D37,D44,D45,D46,D47,D48,D52,D53)</f>
        <v>252635.86</v>
      </c>
      <c r="E14" s="148"/>
    </row>
    <row r="15" spans="1:12">
      <c r="A15" s="16" t="s">
        <v>32</v>
      </c>
      <c r="B15" s="16" t="s">
        <v>1</v>
      </c>
      <c r="C15" s="83">
        <f>SUM(C16:C17)</f>
        <v>900</v>
      </c>
      <c r="D15" s="83">
        <f>SUM(D16:D17)</f>
        <v>900</v>
      </c>
      <c r="E15" s="148"/>
    </row>
    <row r="16" spans="1:12" ht="17.25" customHeight="1">
      <c r="A16" s="17" t="s">
        <v>87</v>
      </c>
      <c r="B16" s="17" t="s">
        <v>61</v>
      </c>
      <c r="C16" s="37">
        <v>900</v>
      </c>
      <c r="D16" s="37">
        <v>900</v>
      </c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35750.69</v>
      </c>
      <c r="D18" s="83">
        <f>SUM(D19:D24,D29)</f>
        <v>35750.69</v>
      </c>
      <c r="E18" s="148"/>
    </row>
    <row r="19" spans="1:5" ht="27.6">
      <c r="A19" s="17" t="s">
        <v>12</v>
      </c>
      <c r="B19" s="17" t="s">
        <v>233</v>
      </c>
      <c r="C19" s="39">
        <v>1589.69</v>
      </c>
      <c r="D19" s="39">
        <v>1589.69</v>
      </c>
      <c r="E19" s="148"/>
    </row>
    <row r="20" spans="1:5">
      <c r="A20" s="17" t="s">
        <v>13</v>
      </c>
      <c r="B20" s="17" t="s">
        <v>14</v>
      </c>
      <c r="C20" s="40">
        <v>26662</v>
      </c>
      <c r="D20" s="40">
        <v>26662</v>
      </c>
      <c r="E20" s="148"/>
    </row>
    <row r="21" spans="1:5" ht="27.6">
      <c r="A21" s="17" t="s">
        <v>264</v>
      </c>
      <c r="B21" s="17" t="s">
        <v>22</v>
      </c>
      <c r="C21" s="35">
        <v>7209</v>
      </c>
      <c r="D21" s="35">
        <v>7209</v>
      </c>
      <c r="E21" s="148"/>
    </row>
    <row r="22" spans="1:5">
      <c r="A22" s="17" t="s">
        <v>265</v>
      </c>
      <c r="B22" s="17" t="s">
        <v>15</v>
      </c>
      <c r="C22" s="41">
        <v>290</v>
      </c>
      <c r="D22" s="41">
        <v>290</v>
      </c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/>
      <c r="D26" s="41"/>
      <c r="E26" s="148"/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/>
      <c r="D28" s="42"/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61500</v>
      </c>
      <c r="D33" s="83">
        <f>SUM(D34:D35)</f>
        <v>61500</v>
      </c>
      <c r="E33" s="148"/>
    </row>
    <row r="34" spans="1:5">
      <c r="A34" s="17" t="s">
        <v>273</v>
      </c>
      <c r="B34" s="17" t="s">
        <v>56</v>
      </c>
      <c r="C34" s="35">
        <v>61500</v>
      </c>
      <c r="D34" s="35">
        <v>61500</v>
      </c>
      <c r="E34" s="148"/>
    </row>
    <row r="35" spans="1:5">
      <c r="A35" s="17" t="s">
        <v>274</v>
      </c>
      <c r="B35" s="17" t="s">
        <v>55</v>
      </c>
      <c r="E35" s="148"/>
    </row>
    <row r="36" spans="1:5">
      <c r="A36" s="16" t="s">
        <v>38</v>
      </c>
      <c r="B36" s="16" t="s">
        <v>49</v>
      </c>
      <c r="C36" s="35">
        <v>231.67</v>
      </c>
      <c r="D36" s="35">
        <v>231.67</v>
      </c>
      <c r="E36" s="148"/>
    </row>
    <row r="37" spans="1:5">
      <c r="A37" s="16" t="s">
        <v>39</v>
      </c>
      <c r="B37" s="16" t="s">
        <v>332</v>
      </c>
      <c r="C37" s="83">
        <f>SUM(C38:C43)</f>
        <v>83842</v>
      </c>
      <c r="D37" s="83">
        <f>SUM(D38:D43)</f>
        <v>83842</v>
      </c>
      <c r="E37" s="148"/>
    </row>
    <row r="38" spans="1:5">
      <c r="A38" s="17" t="s">
        <v>329</v>
      </c>
      <c r="B38" s="17" t="s">
        <v>333</v>
      </c>
      <c r="C38" s="34"/>
      <c r="D38" s="34"/>
      <c r="E38" s="148"/>
    </row>
    <row r="39" spans="1:5">
      <c r="A39" s="17" t="s">
        <v>330</v>
      </c>
      <c r="B39" s="17" t="s">
        <v>334</v>
      </c>
      <c r="C39" s="34">
        <v>49736</v>
      </c>
      <c r="D39" s="34">
        <v>49736</v>
      </c>
      <c r="E39" s="148"/>
    </row>
    <row r="40" spans="1:5">
      <c r="A40" s="17" t="s">
        <v>331</v>
      </c>
      <c r="B40" s="17" t="s">
        <v>337</v>
      </c>
      <c r="C40" s="35">
        <v>4806</v>
      </c>
      <c r="D40" s="35">
        <v>4806</v>
      </c>
      <c r="E40" s="148"/>
    </row>
    <row r="41" spans="1:5">
      <c r="A41" s="17" t="s">
        <v>336</v>
      </c>
      <c r="B41" s="17" t="s">
        <v>338</v>
      </c>
      <c r="C41" s="35">
        <v>13600</v>
      </c>
      <c r="D41" s="35">
        <v>13600</v>
      </c>
      <c r="E41" s="148"/>
    </row>
    <row r="42" spans="1:5">
      <c r="A42" s="17" t="s">
        <v>339</v>
      </c>
      <c r="B42" s="17" t="s">
        <v>443</v>
      </c>
      <c r="C42" s="35"/>
      <c r="D42" s="35"/>
      <c r="E42" s="148"/>
    </row>
    <row r="43" spans="1:5">
      <c r="A43" s="17" t="s">
        <v>444</v>
      </c>
      <c r="B43" s="17" t="s">
        <v>335</v>
      </c>
      <c r="C43" s="35">
        <v>15700</v>
      </c>
      <c r="D43" s="35">
        <v>15700</v>
      </c>
      <c r="E43" s="148"/>
    </row>
    <row r="44" spans="1:5" ht="27.6">
      <c r="A44" s="16" t="s">
        <v>40</v>
      </c>
      <c r="B44" s="16" t="s">
        <v>28</v>
      </c>
      <c r="C44" s="35">
        <v>2102.5</v>
      </c>
      <c r="D44" s="35">
        <v>2102.5</v>
      </c>
      <c r="E44" s="148"/>
    </row>
    <row r="45" spans="1:5">
      <c r="A45" s="16" t="s">
        <v>41</v>
      </c>
      <c r="B45" s="16" t="s">
        <v>24</v>
      </c>
      <c r="C45" s="35"/>
      <c r="D45" s="35"/>
      <c r="E45" s="148"/>
    </row>
    <row r="46" spans="1:5">
      <c r="A46" s="16" t="s">
        <v>42</v>
      </c>
      <c r="B46" s="16" t="s">
        <v>25</v>
      </c>
      <c r="C46" s="35"/>
      <c r="D46" s="35"/>
      <c r="E46" s="148"/>
    </row>
    <row r="47" spans="1:5">
      <c r="A47" s="16" t="s">
        <v>43</v>
      </c>
      <c r="B47" s="16" t="s">
        <v>26</v>
      </c>
      <c r="C47" s="35">
        <v>952</v>
      </c>
      <c r="D47" s="35">
        <v>952</v>
      </c>
      <c r="E47" s="148"/>
    </row>
    <row r="48" spans="1:5">
      <c r="A48" s="16" t="s">
        <v>44</v>
      </c>
      <c r="B48" s="16" t="s">
        <v>279</v>
      </c>
      <c r="C48" s="83">
        <f>SUM(C49:C51)</f>
        <v>42387</v>
      </c>
      <c r="D48" s="83">
        <f>SUM(D49:D51)</f>
        <v>42387</v>
      </c>
      <c r="E48" s="148"/>
    </row>
    <row r="49" spans="1:5">
      <c r="A49" s="97" t="s">
        <v>345</v>
      </c>
      <c r="B49" s="97" t="s">
        <v>348</v>
      </c>
      <c r="C49" s="35">
        <v>42387</v>
      </c>
      <c r="D49" s="35">
        <v>42387</v>
      </c>
      <c r="E49" s="148"/>
    </row>
    <row r="50" spans="1:5">
      <c r="A50" s="97" t="s">
        <v>346</v>
      </c>
      <c r="B50" s="97" t="s">
        <v>347</v>
      </c>
      <c r="C50" s="34"/>
      <c r="D50" s="35"/>
      <c r="E50" s="148"/>
    </row>
    <row r="51" spans="1:5">
      <c r="A51" s="97" t="s">
        <v>349</v>
      </c>
      <c r="B51" s="97" t="s">
        <v>350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5">
        <v>24970</v>
      </c>
      <c r="D53" s="35">
        <v>24970</v>
      </c>
      <c r="E53" s="148"/>
    </row>
    <row r="54" spans="1:5" ht="27.6">
      <c r="A54" s="14">
        <v>1.3</v>
      </c>
      <c r="B54" s="87" t="s">
        <v>377</v>
      </c>
      <c r="C54" s="84">
        <f>SUM(C55:C56)</f>
        <v>0</v>
      </c>
      <c r="D54" s="84">
        <f>SUM(D55:D56)</f>
        <v>0</v>
      </c>
      <c r="E54" s="148"/>
    </row>
    <row r="55" spans="1:5" ht="27.6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379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27.6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38"/>
      <c r="D63" s="41"/>
      <c r="E63" s="148"/>
    </row>
    <row r="64" spans="1:5">
      <c r="A64" s="16" t="s">
        <v>311</v>
      </c>
      <c r="B64" s="202" t="s">
        <v>312</v>
      </c>
      <c r="C64" s="38"/>
      <c r="D64" s="203"/>
      <c r="E64" s="148"/>
    </row>
    <row r="65" spans="1:5">
      <c r="A65" s="13">
        <v>2</v>
      </c>
      <c r="B65" s="48" t="s">
        <v>95</v>
      </c>
      <c r="C65" s="258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58"/>
      <c r="D66" s="43"/>
      <c r="E66" s="148"/>
    </row>
    <row r="67" spans="1:5">
      <c r="A67" s="15">
        <v>2.2000000000000002</v>
      </c>
      <c r="B67" s="49" t="s">
        <v>93</v>
      </c>
      <c r="C67" s="260"/>
      <c r="D67" s="44"/>
      <c r="E67" s="148"/>
    </row>
    <row r="68" spans="1:5">
      <c r="A68" s="15">
        <v>2.2999999999999998</v>
      </c>
      <c r="B68" s="49" t="s">
        <v>92</v>
      </c>
      <c r="C68" s="260"/>
      <c r="D68" s="44"/>
      <c r="E68" s="148"/>
    </row>
    <row r="69" spans="1:5">
      <c r="A69" s="15">
        <v>2.4</v>
      </c>
      <c r="B69" s="49" t="s">
        <v>94</v>
      </c>
      <c r="C69" s="260"/>
      <c r="D69" s="44"/>
      <c r="E69" s="148"/>
    </row>
    <row r="70" spans="1:5">
      <c r="A70" s="15">
        <v>2.5</v>
      </c>
      <c r="B70" s="49" t="s">
        <v>90</v>
      </c>
      <c r="C70" s="260"/>
      <c r="D70" s="44"/>
      <c r="E70" s="148"/>
    </row>
    <row r="71" spans="1:5">
      <c r="A71" s="15">
        <v>2.6</v>
      </c>
      <c r="B71" s="49" t="s">
        <v>91</v>
      </c>
      <c r="C71" s="260"/>
      <c r="D71" s="44"/>
      <c r="E71" s="148"/>
    </row>
    <row r="72" spans="1:5" s="2" customFormat="1">
      <c r="A72" s="13">
        <v>3</v>
      </c>
      <c r="B72" s="256" t="s">
        <v>402</v>
      </c>
      <c r="C72" s="259"/>
      <c r="D72" s="257"/>
      <c r="E72" s="105"/>
    </row>
    <row r="73" spans="1:5" s="2" customFormat="1">
      <c r="A73" s="13">
        <v>4</v>
      </c>
      <c r="B73" s="13" t="s">
        <v>235</v>
      </c>
      <c r="C73" s="259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54" t="s">
        <v>262</v>
      </c>
      <c r="C76" s="8"/>
      <c r="D76" s="85"/>
      <c r="E76" s="105"/>
    </row>
    <row r="77" spans="1:5" s="2" customFormat="1">
      <c r="A77" s="354"/>
      <c r="B77" s="354"/>
      <c r="C77" s="12"/>
      <c r="D77" s="12"/>
      <c r="E77" s="105"/>
    </row>
    <row r="78" spans="1:5" s="2" customFormat="1">
      <c r="A78" s="530" t="s">
        <v>445</v>
      </c>
      <c r="B78" s="530"/>
      <c r="C78" s="530"/>
      <c r="D78" s="530"/>
      <c r="E78" s="105"/>
    </row>
    <row r="79" spans="1:5" s="2" customFormat="1">
      <c r="A79" s="354"/>
      <c r="B79" s="354"/>
      <c r="C79" s="12"/>
      <c r="D79" s="12"/>
      <c r="E79" s="105"/>
    </row>
    <row r="80" spans="1:5" s="23" customFormat="1" ht="13.2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446</v>
      </c>
      <c r="D84" s="12"/>
      <c r="E84"/>
      <c r="F84"/>
      <c r="G84"/>
      <c r="H84"/>
      <c r="I84"/>
    </row>
    <row r="85" spans="1:9" s="2" customFormat="1">
      <c r="A85"/>
      <c r="B85" s="538" t="s">
        <v>447</v>
      </c>
      <c r="C85" s="538"/>
      <c r="D85" s="538"/>
      <c r="E85"/>
      <c r="F85"/>
      <c r="G85"/>
      <c r="H85"/>
      <c r="I85"/>
    </row>
    <row r="86" spans="1:9" customFormat="1" ht="13.2">
      <c r="B86" s="66" t="s">
        <v>448</v>
      </c>
    </row>
    <row r="87" spans="1:9" s="2" customFormat="1">
      <c r="A87" s="11"/>
      <c r="B87" s="538" t="s">
        <v>449</v>
      </c>
      <c r="C87" s="538"/>
      <c r="D87" s="538"/>
    </row>
    <row r="88" spans="1:9" s="23" customFormat="1" ht="13.2"/>
    <row r="89" spans="1:9" s="23" customFormat="1" ht="13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topLeftCell="A7" zoomScale="80" zoomScaleSheetLayoutView="80" workbookViewId="0">
      <selection activeCell="F20" sqref="F20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4" t="s">
        <v>308</v>
      </c>
      <c r="B1" s="77"/>
      <c r="C1" s="527" t="s">
        <v>97</v>
      </c>
      <c r="D1" s="527"/>
      <c r="E1" s="91"/>
    </row>
    <row r="2" spans="1:5" s="6" customFormat="1">
      <c r="A2" s="74" t="s">
        <v>302</v>
      </c>
      <c r="B2" s="77"/>
      <c r="C2" s="525" t="str">
        <f>'ფორმა N1'!L2</f>
        <v>09/01/2020-11/1312020</v>
      </c>
      <c r="D2" s="525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7" t="str">
        <f>'ფორმა N1'!A5</f>
        <v>მპგ "სოციალური სამართლიანობისათვის"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27.6">
      <c r="A9" s="89" t="s">
        <v>64</v>
      </c>
      <c r="B9" s="89" t="s">
        <v>307</v>
      </c>
      <c r="C9" s="79" t="s">
        <v>10</v>
      </c>
      <c r="D9" s="79" t="s">
        <v>9</v>
      </c>
      <c r="E9" s="91"/>
    </row>
    <row r="10" spans="1:5" s="9" customFormat="1" ht="16.2">
      <c r="A10" s="98" t="s">
        <v>303</v>
      </c>
      <c r="B10" s="98"/>
      <c r="C10" s="4"/>
      <c r="D10" s="4"/>
      <c r="E10" s="93"/>
    </row>
    <row r="11" spans="1:5" s="10" customFormat="1">
      <c r="A11" s="98" t="s">
        <v>304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305</v>
      </c>
      <c r="B17" s="87" t="s">
        <v>964</v>
      </c>
      <c r="C17" s="4"/>
      <c r="D17" s="4">
        <v>540</v>
      </c>
      <c r="E17" s="94"/>
    </row>
    <row r="18" spans="1:5" s="10" customFormat="1" ht="18" customHeight="1">
      <c r="A18" s="98" t="s">
        <v>306</v>
      </c>
      <c r="B18" s="87" t="s">
        <v>965</v>
      </c>
      <c r="C18" s="4"/>
      <c r="D18" s="4">
        <v>970</v>
      </c>
      <c r="E18" s="94"/>
    </row>
    <row r="19" spans="1:5" s="10" customFormat="1">
      <c r="A19" s="87" t="s">
        <v>261</v>
      </c>
      <c r="B19" s="87" t="s">
        <v>966</v>
      </c>
      <c r="C19" s="4"/>
      <c r="D19" s="4">
        <v>20</v>
      </c>
      <c r="E19" s="94"/>
    </row>
    <row r="20" spans="1:5" s="10" customFormat="1">
      <c r="A20" s="87" t="s">
        <v>261</v>
      </c>
      <c r="B20" s="87" t="s">
        <v>967</v>
      </c>
      <c r="C20" s="4"/>
      <c r="D20" s="4">
        <v>23000</v>
      </c>
      <c r="E20" s="94"/>
    </row>
    <row r="21" spans="1:5" s="10" customFormat="1">
      <c r="A21" s="87" t="s">
        <v>261</v>
      </c>
      <c r="B21" s="87" t="s">
        <v>968</v>
      </c>
      <c r="C21" s="4"/>
      <c r="D21" s="4">
        <v>440</v>
      </c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309</v>
      </c>
      <c r="C25" s="86">
        <f>SUM(C10:C24)</f>
        <v>0</v>
      </c>
      <c r="D25" s="86">
        <f>SUM(D10:D24)</f>
        <v>24970</v>
      </c>
      <c r="E25" s="96"/>
    </row>
    <row r="26" spans="1:5">
      <c r="A26" s="45"/>
      <c r="B26" s="45"/>
    </row>
    <row r="27" spans="1:5">
      <c r="A27" s="2" t="s">
        <v>386</v>
      </c>
      <c r="E27" s="5"/>
    </row>
    <row r="28" spans="1:5">
      <c r="A28" s="2" t="s">
        <v>381</v>
      </c>
    </row>
    <row r="29" spans="1:5">
      <c r="A29" s="201" t="s">
        <v>382</v>
      </c>
    </row>
    <row r="30" spans="1:5">
      <c r="A30" s="201"/>
    </row>
    <row r="31" spans="1:5">
      <c r="A31" s="201" t="s">
        <v>326</v>
      </c>
    </row>
    <row r="32" spans="1:5" s="23" customFormat="1" ht="13.2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3.2">
      <c r="A38" s="66"/>
      <c r="B38" s="66" t="s">
        <v>127</v>
      </c>
    </row>
    <row r="39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1"/>
  <sheetViews>
    <sheetView tabSelected="1" view="pageBreakPreview" topLeftCell="A61" zoomScale="80" zoomScaleSheetLayoutView="80" workbookViewId="0">
      <selection activeCell="D10" sqref="D10"/>
    </sheetView>
  </sheetViews>
  <sheetFormatPr defaultColWidth="9.109375" defaultRowHeight="13.2"/>
  <cols>
    <col min="1" max="1" width="5.44140625" style="487" customWidth="1"/>
    <col min="2" max="2" width="16" style="185" customWidth="1"/>
    <col min="3" max="3" width="16.6640625" style="185" customWidth="1"/>
    <col min="4" max="4" width="17" style="185" customWidth="1"/>
    <col min="5" max="5" width="13.77734375" style="185" customWidth="1"/>
    <col min="6" max="6" width="14.6640625" style="185" customWidth="1"/>
    <col min="7" max="7" width="15.5546875" style="185" customWidth="1"/>
    <col min="8" max="8" width="14.6640625" style="185" customWidth="1"/>
    <col min="9" max="9" width="29.6640625" style="185" customWidth="1"/>
    <col min="10" max="10" width="0" style="185" hidden="1" customWidth="1"/>
    <col min="11" max="16384" width="9.109375" style="185"/>
  </cols>
  <sheetData>
    <row r="1" spans="1:10" ht="13.8">
      <c r="A1" s="480" t="s">
        <v>420</v>
      </c>
      <c r="B1" s="74"/>
      <c r="C1" s="77"/>
      <c r="D1" s="77"/>
      <c r="E1" s="77"/>
      <c r="F1" s="77"/>
      <c r="G1" s="265"/>
      <c r="H1" s="265"/>
      <c r="I1" s="527" t="s">
        <v>97</v>
      </c>
      <c r="J1" s="527"/>
    </row>
    <row r="2" spans="1:10" ht="13.8">
      <c r="A2" s="480" t="s">
        <v>128</v>
      </c>
      <c r="B2" s="74"/>
      <c r="C2" s="77"/>
      <c r="D2" s="77"/>
      <c r="E2" s="77"/>
      <c r="F2" s="77"/>
      <c r="G2" s="265"/>
      <c r="H2" s="265"/>
      <c r="I2" s="525" t="str">
        <f>'ფორმა N1'!L2</f>
        <v>09/01/2020-11/1312020</v>
      </c>
      <c r="J2" s="525"/>
    </row>
    <row r="3" spans="1:10" ht="13.8">
      <c r="A3" s="480"/>
      <c r="B3" s="76"/>
      <c r="C3" s="74"/>
      <c r="D3" s="74"/>
      <c r="E3" s="74"/>
      <c r="F3" s="74"/>
      <c r="G3" s="265"/>
      <c r="H3" s="265"/>
      <c r="I3" s="265"/>
    </row>
    <row r="4" spans="1:10" ht="13.8">
      <c r="A4" s="481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3.8">
      <c r="A5" s="482" t="str">
        <f>'ფორმა N1'!A5</f>
        <v>მპგ "სოციალური სამართლიანობისათვის"</v>
      </c>
      <c r="B5" s="80"/>
      <c r="C5" s="80"/>
      <c r="D5" s="80"/>
      <c r="E5" s="80"/>
      <c r="F5" s="80"/>
      <c r="G5" s="81"/>
      <c r="H5" s="81"/>
      <c r="I5" s="81"/>
    </row>
    <row r="6" spans="1:10" ht="13.8">
      <c r="A6" s="481"/>
      <c r="B6" s="77"/>
      <c r="C6" s="77"/>
      <c r="D6" s="77"/>
      <c r="E6" s="77"/>
      <c r="F6" s="77"/>
      <c r="G6" s="76"/>
      <c r="H6" s="76"/>
      <c r="I6" s="76"/>
    </row>
    <row r="7" spans="1:10" ht="13.8">
      <c r="A7" s="78"/>
      <c r="B7" s="264"/>
      <c r="C7" s="264"/>
      <c r="D7" s="264"/>
      <c r="E7" s="264"/>
      <c r="F7" s="264"/>
      <c r="G7" s="78"/>
      <c r="H7" s="78"/>
      <c r="I7" s="78"/>
    </row>
    <row r="8" spans="1:10" ht="41.4">
      <c r="A8" s="483" t="s">
        <v>64</v>
      </c>
      <c r="B8" s="90" t="s">
        <v>314</v>
      </c>
      <c r="C8" s="90" t="s">
        <v>315</v>
      </c>
      <c r="D8" s="90" t="s">
        <v>215</v>
      </c>
      <c r="E8" s="90" t="s">
        <v>319</v>
      </c>
      <c r="F8" s="90" t="s">
        <v>323</v>
      </c>
      <c r="G8" s="79" t="s">
        <v>10</v>
      </c>
      <c r="H8" s="79" t="s">
        <v>9</v>
      </c>
      <c r="I8" s="79" t="s">
        <v>364</v>
      </c>
      <c r="J8" s="218" t="s">
        <v>322</v>
      </c>
    </row>
    <row r="9" spans="1:10" ht="13.8">
      <c r="A9" s="475">
        <v>1</v>
      </c>
      <c r="B9" s="503" t="s">
        <v>589</v>
      </c>
      <c r="C9" s="477" t="s">
        <v>590</v>
      </c>
      <c r="D9" s="475">
        <v>19001008415</v>
      </c>
      <c r="E9" s="87"/>
      <c r="F9" s="98" t="s">
        <v>322</v>
      </c>
      <c r="G9" s="4">
        <f>H9*1.25</f>
        <v>625</v>
      </c>
      <c r="H9" s="476">
        <v>500</v>
      </c>
      <c r="I9" s="4"/>
    </row>
    <row r="10" spans="1:10" ht="13.8">
      <c r="A10" s="475">
        <v>2</v>
      </c>
      <c r="B10" s="503" t="s">
        <v>609</v>
      </c>
      <c r="C10" s="477" t="s">
        <v>610</v>
      </c>
      <c r="D10" s="552" t="s">
        <v>982</v>
      </c>
      <c r="E10" s="87"/>
      <c r="F10" s="98" t="s">
        <v>322</v>
      </c>
      <c r="G10" s="4">
        <f t="shared" ref="G10:G73" si="0">H10*1.25</f>
        <v>2500</v>
      </c>
      <c r="H10" s="476">
        <v>2000</v>
      </c>
      <c r="I10" s="4"/>
    </row>
    <row r="11" spans="1:10" ht="13.8">
      <c r="A11" s="475">
        <v>3</v>
      </c>
      <c r="B11" s="504" t="s">
        <v>583</v>
      </c>
      <c r="C11" s="463" t="s">
        <v>584</v>
      </c>
      <c r="D11" s="467" t="s">
        <v>509</v>
      </c>
      <c r="E11" s="87"/>
      <c r="F11" s="98" t="s">
        <v>322</v>
      </c>
      <c r="G11" s="4">
        <f t="shared" si="0"/>
        <v>2750</v>
      </c>
      <c r="H11" s="476">
        <v>2200</v>
      </c>
      <c r="I11" s="4"/>
    </row>
    <row r="12" spans="1:10" ht="13.8">
      <c r="A12" s="475">
        <v>4</v>
      </c>
      <c r="B12" s="504" t="s">
        <v>594</v>
      </c>
      <c r="C12" s="512" t="s">
        <v>614</v>
      </c>
      <c r="D12" s="451" t="s">
        <v>615</v>
      </c>
      <c r="E12" s="98"/>
      <c r="F12" s="98" t="s">
        <v>322</v>
      </c>
      <c r="G12" s="4">
        <f t="shared" si="0"/>
        <v>1175</v>
      </c>
      <c r="H12" s="476">
        <v>940</v>
      </c>
      <c r="I12" s="4"/>
    </row>
    <row r="13" spans="1:10" ht="13.8">
      <c r="A13" s="475">
        <v>5</v>
      </c>
      <c r="B13" s="504" t="s">
        <v>645</v>
      </c>
      <c r="C13" s="513" t="s">
        <v>646</v>
      </c>
      <c r="D13" s="454" t="s">
        <v>647</v>
      </c>
      <c r="E13" s="98"/>
      <c r="F13" s="98" t="s">
        <v>322</v>
      </c>
      <c r="G13" s="4">
        <f t="shared" si="0"/>
        <v>11250</v>
      </c>
      <c r="H13" s="476">
        <v>9000</v>
      </c>
      <c r="I13" s="4"/>
    </row>
    <row r="14" spans="1:10" ht="13.8">
      <c r="A14" s="475">
        <v>6</v>
      </c>
      <c r="B14" s="504" t="s">
        <v>648</v>
      </c>
      <c r="C14" s="512" t="s">
        <v>649</v>
      </c>
      <c r="D14" s="451" t="s">
        <v>650</v>
      </c>
      <c r="E14" s="98"/>
      <c r="F14" s="98" t="s">
        <v>322</v>
      </c>
      <c r="G14" s="4">
        <f t="shared" si="0"/>
        <v>687.5</v>
      </c>
      <c r="H14" s="476">
        <v>550</v>
      </c>
      <c r="I14" s="4"/>
    </row>
    <row r="15" spans="1:10" ht="13.8">
      <c r="A15" s="475">
        <v>7</v>
      </c>
      <c r="B15" s="504" t="s">
        <v>604</v>
      </c>
      <c r="C15" s="513" t="s">
        <v>605</v>
      </c>
      <c r="D15" s="454" t="s">
        <v>606</v>
      </c>
      <c r="E15" s="98"/>
      <c r="F15" s="98" t="s">
        <v>322</v>
      </c>
      <c r="G15" s="4">
        <f t="shared" si="0"/>
        <v>11875</v>
      </c>
      <c r="H15" s="476">
        <v>9500</v>
      </c>
      <c r="I15" s="4">
        <v>1000</v>
      </c>
    </row>
    <row r="16" spans="1:10" ht="13.8">
      <c r="A16" s="475">
        <v>8</v>
      </c>
      <c r="B16" s="505" t="s">
        <v>583</v>
      </c>
      <c r="C16" s="475" t="s">
        <v>664</v>
      </c>
      <c r="D16" s="451" t="s">
        <v>665</v>
      </c>
      <c r="E16" s="98"/>
      <c r="F16" s="98" t="s">
        <v>322</v>
      </c>
      <c r="G16" s="4">
        <f t="shared" si="0"/>
        <v>6250</v>
      </c>
      <c r="H16" s="476">
        <v>5000</v>
      </c>
      <c r="I16" s="4"/>
    </row>
    <row r="17" spans="1:10" ht="13.8">
      <c r="A17" s="475">
        <v>9</v>
      </c>
      <c r="B17" s="506" t="s">
        <v>602</v>
      </c>
      <c r="C17" s="475" t="s">
        <v>666</v>
      </c>
      <c r="D17" s="451" t="s">
        <v>667</v>
      </c>
      <c r="E17" s="98"/>
      <c r="F17" s="98" t="s">
        <v>322</v>
      </c>
      <c r="G17" s="4">
        <f t="shared" si="0"/>
        <v>6250</v>
      </c>
      <c r="H17" s="476">
        <v>5000</v>
      </c>
      <c r="I17" s="4"/>
    </row>
    <row r="18" spans="1:10" ht="13.8">
      <c r="A18" s="475">
        <v>10</v>
      </c>
      <c r="B18" s="504" t="s">
        <v>604</v>
      </c>
      <c r="C18" s="513" t="s">
        <v>673</v>
      </c>
      <c r="D18" s="454" t="s">
        <v>674</v>
      </c>
      <c r="E18" s="98"/>
      <c r="F18" s="98" t="s">
        <v>322</v>
      </c>
      <c r="G18" s="4">
        <f t="shared" si="0"/>
        <v>12500</v>
      </c>
      <c r="H18" s="476">
        <v>10000</v>
      </c>
      <c r="I18" s="4"/>
    </row>
    <row r="19" spans="1:10" ht="13.8">
      <c r="A19" s="475">
        <v>11</v>
      </c>
      <c r="B19" s="504" t="s">
        <v>687</v>
      </c>
      <c r="C19" s="513" t="s">
        <v>688</v>
      </c>
      <c r="D19" s="454" t="s">
        <v>689</v>
      </c>
      <c r="E19" s="87"/>
      <c r="F19" s="98" t="s">
        <v>322</v>
      </c>
      <c r="G19" s="4">
        <f t="shared" si="0"/>
        <v>6250</v>
      </c>
      <c r="H19" s="476">
        <v>5000</v>
      </c>
      <c r="I19" s="4"/>
    </row>
    <row r="20" spans="1:10" ht="13.8">
      <c r="A20" s="475">
        <v>12</v>
      </c>
      <c r="B20" s="507" t="s">
        <v>694</v>
      </c>
      <c r="C20" s="475" t="s">
        <v>695</v>
      </c>
      <c r="D20" s="451" t="s">
        <v>696</v>
      </c>
      <c r="E20" s="87"/>
      <c r="F20" s="98" t="s">
        <v>322</v>
      </c>
      <c r="G20" s="4">
        <f t="shared" si="0"/>
        <v>1250</v>
      </c>
      <c r="H20" s="476">
        <v>1000</v>
      </c>
      <c r="I20" s="4"/>
    </row>
    <row r="21" spans="1:10" ht="13.8">
      <c r="A21" s="475">
        <v>13</v>
      </c>
      <c r="B21" s="504" t="s">
        <v>699</v>
      </c>
      <c r="C21" s="513" t="s">
        <v>639</v>
      </c>
      <c r="D21" s="454" t="s">
        <v>700</v>
      </c>
      <c r="E21" s="87"/>
      <c r="F21" s="98" t="s">
        <v>322</v>
      </c>
      <c r="G21" s="4">
        <f t="shared" si="0"/>
        <v>6250</v>
      </c>
      <c r="H21" s="476">
        <v>5000</v>
      </c>
      <c r="I21" s="4">
        <v>1000</v>
      </c>
    </row>
    <row r="22" spans="1:10" ht="13.8">
      <c r="A22" s="475">
        <v>14</v>
      </c>
      <c r="B22" s="506" t="s">
        <v>701</v>
      </c>
      <c r="C22" s="475" t="s">
        <v>702</v>
      </c>
      <c r="D22" s="451" t="s">
        <v>703</v>
      </c>
      <c r="E22" s="87"/>
      <c r="F22" s="98" t="s">
        <v>322</v>
      </c>
      <c r="G22" s="4">
        <f t="shared" si="0"/>
        <v>5000</v>
      </c>
      <c r="H22" s="476">
        <v>4000</v>
      </c>
      <c r="I22" s="4"/>
    </row>
    <row r="23" spans="1:10" ht="13.8">
      <c r="A23" s="475">
        <v>15</v>
      </c>
      <c r="B23" s="504" t="s">
        <v>706</v>
      </c>
      <c r="C23" s="512" t="s">
        <v>707</v>
      </c>
      <c r="D23" s="451" t="s">
        <v>708</v>
      </c>
      <c r="E23" s="87"/>
      <c r="F23" s="98" t="s">
        <v>322</v>
      </c>
      <c r="G23" s="4">
        <f t="shared" si="0"/>
        <v>5000</v>
      </c>
      <c r="H23" s="476">
        <v>4000</v>
      </c>
      <c r="I23" s="4"/>
    </row>
    <row r="24" spans="1:10" ht="13.8">
      <c r="A24" s="475">
        <v>16</v>
      </c>
      <c r="B24" s="504" t="s">
        <v>631</v>
      </c>
      <c r="C24" s="513" t="s">
        <v>717</v>
      </c>
      <c r="D24" s="454" t="s">
        <v>718</v>
      </c>
      <c r="E24" s="87"/>
      <c r="F24" s="98" t="s">
        <v>322</v>
      </c>
      <c r="G24" s="4">
        <f t="shared" si="0"/>
        <v>3125</v>
      </c>
      <c r="H24" s="476">
        <v>2500</v>
      </c>
      <c r="I24" s="4"/>
    </row>
    <row r="25" spans="1:10" ht="13.8">
      <c r="A25" s="475">
        <v>17</v>
      </c>
      <c r="B25" s="508" t="s">
        <v>719</v>
      </c>
      <c r="C25" s="475" t="s">
        <v>720</v>
      </c>
      <c r="D25" s="451" t="s">
        <v>721</v>
      </c>
      <c r="E25" s="87"/>
      <c r="F25" s="98" t="s">
        <v>322</v>
      </c>
      <c r="G25" s="4">
        <f t="shared" si="0"/>
        <v>5000</v>
      </c>
      <c r="H25" s="476">
        <v>4000</v>
      </c>
      <c r="I25" s="4"/>
    </row>
    <row r="26" spans="1:10" ht="13.8">
      <c r="A26" s="475">
        <v>18</v>
      </c>
      <c r="B26" s="507" t="s">
        <v>652</v>
      </c>
      <c r="C26" s="475" t="s">
        <v>722</v>
      </c>
      <c r="D26" s="451" t="s">
        <v>723</v>
      </c>
      <c r="E26" s="87"/>
      <c r="F26" s="98" t="s">
        <v>322</v>
      </c>
      <c r="G26" s="4">
        <f t="shared" si="0"/>
        <v>5000</v>
      </c>
      <c r="H26" s="476">
        <v>4000</v>
      </c>
      <c r="I26" s="4"/>
    </row>
    <row r="27" spans="1:10" ht="13.8">
      <c r="A27" s="475">
        <v>19</v>
      </c>
      <c r="B27" s="506" t="s">
        <v>709</v>
      </c>
      <c r="C27" s="475" t="s">
        <v>722</v>
      </c>
      <c r="D27" s="451" t="s">
        <v>724</v>
      </c>
      <c r="E27" s="87"/>
      <c r="F27" s="98" t="s">
        <v>322</v>
      </c>
      <c r="G27" s="4">
        <f t="shared" si="0"/>
        <v>5000</v>
      </c>
      <c r="H27" s="476">
        <v>4000</v>
      </c>
      <c r="I27" s="4"/>
    </row>
    <row r="28" spans="1:10" ht="13.8">
      <c r="A28" s="475">
        <v>20</v>
      </c>
      <c r="B28" s="507" t="s">
        <v>648</v>
      </c>
      <c r="C28" s="475" t="s">
        <v>725</v>
      </c>
      <c r="D28" s="451" t="s">
        <v>726</v>
      </c>
      <c r="E28" s="87"/>
      <c r="F28" s="98" t="s">
        <v>322</v>
      </c>
      <c r="G28" s="4">
        <f t="shared" si="0"/>
        <v>5000</v>
      </c>
      <c r="H28" s="476">
        <v>4000</v>
      </c>
      <c r="I28" s="4"/>
    </row>
    <row r="29" spans="1:10" ht="13.8">
      <c r="A29" s="475">
        <v>21</v>
      </c>
      <c r="B29" s="506" t="s">
        <v>727</v>
      </c>
      <c r="C29" s="475" t="s">
        <v>722</v>
      </c>
      <c r="D29" s="451" t="s">
        <v>728</v>
      </c>
      <c r="E29" s="87"/>
      <c r="F29" s="98" t="s">
        <v>322</v>
      </c>
      <c r="G29" s="4">
        <f t="shared" si="0"/>
        <v>5000</v>
      </c>
      <c r="H29" s="476">
        <v>4000</v>
      </c>
      <c r="I29" s="4"/>
    </row>
    <row r="30" spans="1:10" ht="13.8">
      <c r="A30" s="475">
        <v>22</v>
      </c>
      <c r="B30" s="509" t="s">
        <v>631</v>
      </c>
      <c r="C30" s="453" t="s">
        <v>584</v>
      </c>
      <c r="D30" s="454" t="s">
        <v>632</v>
      </c>
      <c r="E30" s="90"/>
      <c r="F30" s="90" t="s">
        <v>322</v>
      </c>
      <c r="G30" s="4">
        <f t="shared" si="0"/>
        <v>5062.5</v>
      </c>
      <c r="H30" s="476">
        <v>4050</v>
      </c>
      <c r="I30" s="514"/>
      <c r="J30" s="218"/>
    </row>
    <row r="31" spans="1:10" ht="13.8">
      <c r="A31" s="475">
        <v>23</v>
      </c>
      <c r="B31" s="510" t="s">
        <v>712</v>
      </c>
      <c r="C31" s="450" t="s">
        <v>735</v>
      </c>
      <c r="D31" s="451" t="s">
        <v>736</v>
      </c>
      <c r="E31" s="90"/>
      <c r="F31" s="90" t="s">
        <v>322</v>
      </c>
      <c r="G31" s="4">
        <f t="shared" si="0"/>
        <v>3750</v>
      </c>
      <c r="H31" s="476">
        <v>3000</v>
      </c>
      <c r="I31" s="514"/>
      <c r="J31" s="218"/>
    </row>
    <row r="32" spans="1:10" ht="13.8">
      <c r="A32" s="475">
        <v>24</v>
      </c>
      <c r="B32" s="479" t="s">
        <v>740</v>
      </c>
      <c r="C32" s="450" t="s">
        <v>739</v>
      </c>
      <c r="D32" s="451" t="s">
        <v>741</v>
      </c>
      <c r="E32" s="90"/>
      <c r="F32" s="90" t="s">
        <v>322</v>
      </c>
      <c r="G32" s="4">
        <f t="shared" si="0"/>
        <v>6250</v>
      </c>
      <c r="H32" s="476">
        <v>5000</v>
      </c>
      <c r="I32" s="79"/>
      <c r="J32" s="218"/>
    </row>
    <row r="33" spans="1:10" ht="13.8">
      <c r="A33" s="475">
        <v>25</v>
      </c>
      <c r="B33" s="509" t="s">
        <v>691</v>
      </c>
      <c r="C33" s="453" t="s">
        <v>692</v>
      </c>
      <c r="D33" s="451" t="s">
        <v>693</v>
      </c>
      <c r="E33" s="90"/>
      <c r="F33" s="90" t="s">
        <v>322</v>
      </c>
      <c r="G33" s="4">
        <f t="shared" si="0"/>
        <v>7500</v>
      </c>
      <c r="H33" s="476">
        <v>6000</v>
      </c>
      <c r="I33" s="79">
        <v>1000</v>
      </c>
      <c r="J33" s="218"/>
    </row>
    <row r="34" spans="1:10" ht="13.8">
      <c r="A34" s="475">
        <v>26</v>
      </c>
      <c r="B34" s="479" t="s">
        <v>745</v>
      </c>
      <c r="C34" s="453" t="s">
        <v>744</v>
      </c>
      <c r="D34" s="454" t="s">
        <v>746</v>
      </c>
      <c r="E34" s="90"/>
      <c r="F34" s="90" t="s">
        <v>322</v>
      </c>
      <c r="G34" s="4">
        <f t="shared" si="0"/>
        <v>2500</v>
      </c>
      <c r="H34" s="476">
        <v>2000</v>
      </c>
      <c r="I34" s="79"/>
      <c r="J34" s="218"/>
    </row>
    <row r="35" spans="1:10" ht="13.8">
      <c r="A35" s="475">
        <v>27</v>
      </c>
      <c r="B35" s="509" t="s">
        <v>749</v>
      </c>
      <c r="C35" s="453" t="s">
        <v>750</v>
      </c>
      <c r="D35" s="454" t="s">
        <v>751</v>
      </c>
      <c r="E35" s="90"/>
      <c r="F35" s="90" t="s">
        <v>322</v>
      </c>
      <c r="G35" s="4">
        <f t="shared" si="0"/>
        <v>1250</v>
      </c>
      <c r="H35" s="476">
        <v>1000</v>
      </c>
      <c r="I35" s="79"/>
      <c r="J35" s="218"/>
    </row>
    <row r="36" spans="1:10" ht="13.8">
      <c r="A36" s="475">
        <v>28</v>
      </c>
      <c r="B36" s="510" t="s">
        <v>596</v>
      </c>
      <c r="C36" s="450" t="s">
        <v>597</v>
      </c>
      <c r="D36" s="451" t="s">
        <v>598</v>
      </c>
      <c r="E36" s="90"/>
      <c r="F36" s="90" t="s">
        <v>322</v>
      </c>
      <c r="G36" s="4">
        <f t="shared" si="0"/>
        <v>15000</v>
      </c>
      <c r="H36" s="476">
        <v>12000</v>
      </c>
      <c r="I36" s="514"/>
      <c r="J36" s="218"/>
    </row>
    <row r="37" spans="1:10" ht="13.8">
      <c r="A37" s="475">
        <v>29</v>
      </c>
      <c r="B37" s="509" t="s">
        <v>753</v>
      </c>
      <c r="C37" s="453" t="s">
        <v>752</v>
      </c>
      <c r="D37" s="454" t="s">
        <v>754</v>
      </c>
      <c r="E37" s="90"/>
      <c r="F37" s="90" t="s">
        <v>322</v>
      </c>
      <c r="G37" s="4">
        <f t="shared" si="0"/>
        <v>6250</v>
      </c>
      <c r="H37" s="476">
        <v>5000</v>
      </c>
      <c r="I37" s="514"/>
      <c r="J37" s="218"/>
    </row>
    <row r="38" spans="1:10" ht="13.8">
      <c r="A38" s="475">
        <v>30</v>
      </c>
      <c r="B38" s="509" t="s">
        <v>602</v>
      </c>
      <c r="C38" s="453" t="s">
        <v>605</v>
      </c>
      <c r="D38" s="454" t="s">
        <v>651</v>
      </c>
      <c r="E38" s="90"/>
      <c r="F38" s="90" t="s">
        <v>322</v>
      </c>
      <c r="G38" s="4">
        <f t="shared" si="0"/>
        <v>9375</v>
      </c>
      <c r="H38" s="476">
        <v>7500</v>
      </c>
      <c r="I38" s="514"/>
      <c r="J38" s="218"/>
    </row>
    <row r="39" spans="1:10" ht="13.8">
      <c r="A39" s="475">
        <v>31</v>
      </c>
      <c r="B39" s="509" t="s">
        <v>596</v>
      </c>
      <c r="C39" s="453" t="s">
        <v>707</v>
      </c>
      <c r="D39" s="454" t="s">
        <v>755</v>
      </c>
      <c r="E39" s="90"/>
      <c r="F39" s="90" t="s">
        <v>322</v>
      </c>
      <c r="G39" s="4">
        <f t="shared" si="0"/>
        <v>6250</v>
      </c>
      <c r="H39" s="476">
        <v>5000</v>
      </c>
      <c r="I39" s="514"/>
      <c r="J39" s="218"/>
    </row>
    <row r="40" spans="1:10" ht="13.8">
      <c r="A40" s="475">
        <v>32</v>
      </c>
      <c r="B40" s="510" t="s">
        <v>757</v>
      </c>
      <c r="C40" s="450" t="s">
        <v>756</v>
      </c>
      <c r="D40" s="451" t="s">
        <v>758</v>
      </c>
      <c r="E40" s="90"/>
      <c r="F40" s="90" t="s">
        <v>322</v>
      </c>
      <c r="G40" s="4">
        <f t="shared" si="0"/>
        <v>6250</v>
      </c>
      <c r="H40" s="476">
        <v>5000</v>
      </c>
      <c r="I40" s="514"/>
      <c r="J40" s="218"/>
    </row>
    <row r="41" spans="1:10" ht="13.8">
      <c r="A41" s="475">
        <v>33</v>
      </c>
      <c r="B41" s="509" t="s">
        <v>645</v>
      </c>
      <c r="C41" s="453" t="s">
        <v>759</v>
      </c>
      <c r="D41" s="454" t="s">
        <v>760</v>
      </c>
      <c r="E41" s="90"/>
      <c r="F41" s="90" t="s">
        <v>322</v>
      </c>
      <c r="G41" s="4">
        <f t="shared" si="0"/>
        <v>6250</v>
      </c>
      <c r="H41" s="476">
        <v>5000</v>
      </c>
      <c r="I41" s="514"/>
      <c r="J41" s="218"/>
    </row>
    <row r="42" spans="1:10" ht="13.8">
      <c r="A42" s="475">
        <v>34</v>
      </c>
      <c r="B42" s="479" t="s">
        <v>764</v>
      </c>
      <c r="C42" s="453" t="s">
        <v>730</v>
      </c>
      <c r="D42" s="454" t="s">
        <v>765</v>
      </c>
      <c r="E42" s="90"/>
      <c r="F42" s="90" t="s">
        <v>322</v>
      </c>
      <c r="G42" s="4">
        <f t="shared" si="0"/>
        <v>6250</v>
      </c>
      <c r="H42" s="476">
        <v>5000</v>
      </c>
      <c r="I42" s="79"/>
      <c r="J42" s="218"/>
    </row>
    <row r="43" spans="1:10" ht="13.8">
      <c r="A43" s="475">
        <v>35</v>
      </c>
      <c r="B43" s="510" t="s">
        <v>611</v>
      </c>
      <c r="C43" s="450" t="s">
        <v>766</v>
      </c>
      <c r="D43" s="451" t="s">
        <v>767</v>
      </c>
      <c r="E43" s="90"/>
      <c r="F43" s="90" t="s">
        <v>322</v>
      </c>
      <c r="G43" s="4">
        <f t="shared" si="0"/>
        <v>6250</v>
      </c>
      <c r="H43" s="476">
        <v>5000</v>
      </c>
      <c r="I43" s="79"/>
      <c r="J43" s="218"/>
    </row>
    <row r="44" spans="1:10" ht="13.8">
      <c r="A44" s="475">
        <v>36</v>
      </c>
      <c r="B44" s="509" t="s">
        <v>769</v>
      </c>
      <c r="C44" s="453" t="s">
        <v>768</v>
      </c>
      <c r="D44" s="454" t="s">
        <v>770</v>
      </c>
      <c r="E44" s="90"/>
      <c r="F44" s="90" t="s">
        <v>322</v>
      </c>
      <c r="G44" s="4">
        <f t="shared" si="0"/>
        <v>6250</v>
      </c>
      <c r="H44" s="476">
        <v>5000</v>
      </c>
      <c r="I44" s="514"/>
      <c r="J44" s="218"/>
    </row>
    <row r="45" spans="1:10" ht="13.8">
      <c r="A45" s="475">
        <v>37</v>
      </c>
      <c r="B45" s="510" t="s">
        <v>599</v>
      </c>
      <c r="C45" s="450" t="s">
        <v>600</v>
      </c>
      <c r="D45" s="451" t="s">
        <v>601</v>
      </c>
      <c r="E45" s="90"/>
      <c r="F45" s="90" t="s">
        <v>322</v>
      </c>
      <c r="G45" s="4">
        <f t="shared" si="0"/>
        <v>3562.5</v>
      </c>
      <c r="H45" s="476">
        <v>2850</v>
      </c>
      <c r="I45" s="514"/>
      <c r="J45" s="218"/>
    </row>
    <row r="46" spans="1:10" ht="13.8">
      <c r="A46" s="475">
        <v>38</v>
      </c>
      <c r="B46" s="509" t="s">
        <v>775</v>
      </c>
      <c r="C46" s="453" t="s">
        <v>774</v>
      </c>
      <c r="D46" s="454" t="s">
        <v>776</v>
      </c>
      <c r="E46" s="90"/>
      <c r="F46" s="90" t="s">
        <v>322</v>
      </c>
      <c r="G46" s="4">
        <f t="shared" si="0"/>
        <v>6250</v>
      </c>
      <c r="H46" s="476">
        <v>5000</v>
      </c>
      <c r="I46" s="514"/>
      <c r="J46" s="218"/>
    </row>
    <row r="47" spans="1:10" ht="13.8">
      <c r="A47" s="475">
        <v>39</v>
      </c>
      <c r="B47" s="510" t="s">
        <v>778</v>
      </c>
      <c r="C47" s="450" t="s">
        <v>777</v>
      </c>
      <c r="D47" s="451" t="s">
        <v>779</v>
      </c>
      <c r="E47" s="90"/>
      <c r="F47" s="90" t="s">
        <v>322</v>
      </c>
      <c r="G47" s="4">
        <f t="shared" si="0"/>
        <v>5000</v>
      </c>
      <c r="H47" s="476">
        <v>4000</v>
      </c>
      <c r="I47" s="514"/>
      <c r="J47" s="218"/>
    </row>
    <row r="48" spans="1:10" ht="13.8">
      <c r="A48" s="475">
        <v>40</v>
      </c>
      <c r="B48" s="509" t="s">
        <v>585</v>
      </c>
      <c r="C48" s="453" t="s">
        <v>586</v>
      </c>
      <c r="D48" s="454" t="s">
        <v>577</v>
      </c>
      <c r="E48" s="90"/>
      <c r="F48" s="90" t="s">
        <v>322</v>
      </c>
      <c r="G48" s="4">
        <f t="shared" si="0"/>
        <v>9125</v>
      </c>
      <c r="H48" s="476">
        <v>7300</v>
      </c>
      <c r="I48" s="514"/>
      <c r="J48" s="218"/>
    </row>
    <row r="49" spans="1:10" ht="13.8">
      <c r="A49" s="475">
        <v>41</v>
      </c>
      <c r="B49" s="510" t="s">
        <v>780</v>
      </c>
      <c r="C49" s="450" t="s">
        <v>781</v>
      </c>
      <c r="D49" s="451" t="s">
        <v>782</v>
      </c>
      <c r="E49" s="90"/>
      <c r="F49" s="90" t="s">
        <v>322</v>
      </c>
      <c r="G49" s="4">
        <f t="shared" si="0"/>
        <v>2500</v>
      </c>
      <c r="H49" s="476">
        <v>2000</v>
      </c>
      <c r="I49" s="79"/>
      <c r="J49" s="218"/>
    </row>
    <row r="50" spans="1:10" ht="13.8">
      <c r="A50" s="475">
        <v>42</v>
      </c>
      <c r="B50" s="509" t="s">
        <v>602</v>
      </c>
      <c r="C50" s="453" t="s">
        <v>783</v>
      </c>
      <c r="D50" s="454" t="s">
        <v>784</v>
      </c>
      <c r="E50" s="90"/>
      <c r="F50" s="90" t="s">
        <v>322</v>
      </c>
      <c r="G50" s="4">
        <f t="shared" si="0"/>
        <v>625</v>
      </c>
      <c r="H50" s="476">
        <v>500</v>
      </c>
      <c r="I50" s="514"/>
      <c r="J50" s="218"/>
    </row>
    <row r="51" spans="1:10" ht="13.8">
      <c r="A51" s="475">
        <v>43</v>
      </c>
      <c r="B51" s="510" t="s">
        <v>789</v>
      </c>
      <c r="C51" s="450" t="s">
        <v>788</v>
      </c>
      <c r="D51" s="451" t="s">
        <v>790</v>
      </c>
      <c r="E51" s="90"/>
      <c r="F51" s="90" t="s">
        <v>322</v>
      </c>
      <c r="G51" s="4">
        <f t="shared" si="0"/>
        <v>5000</v>
      </c>
      <c r="H51" s="476">
        <v>4000</v>
      </c>
      <c r="I51" s="514"/>
      <c r="J51" s="218"/>
    </row>
    <row r="52" spans="1:10" ht="13.8">
      <c r="A52" s="475">
        <v>44</v>
      </c>
      <c r="B52" s="479" t="s">
        <v>604</v>
      </c>
      <c r="C52" s="453" t="s">
        <v>608</v>
      </c>
      <c r="D52" s="454" t="s">
        <v>793</v>
      </c>
      <c r="E52" s="90"/>
      <c r="F52" s="90" t="s">
        <v>322</v>
      </c>
      <c r="G52" s="4">
        <f t="shared" si="0"/>
        <v>6250</v>
      </c>
      <c r="H52" s="476">
        <v>5000</v>
      </c>
      <c r="I52" s="79"/>
      <c r="J52" s="218"/>
    </row>
    <row r="53" spans="1:10" ht="13.8">
      <c r="A53" s="475">
        <v>45</v>
      </c>
      <c r="B53" s="510" t="s">
        <v>607</v>
      </c>
      <c r="C53" s="450" t="s">
        <v>608</v>
      </c>
      <c r="D53" s="451" t="s">
        <v>794</v>
      </c>
      <c r="E53" s="90"/>
      <c r="F53" s="90" t="s">
        <v>322</v>
      </c>
      <c r="G53" s="4">
        <f t="shared" si="0"/>
        <v>6875</v>
      </c>
      <c r="H53" s="476">
        <v>5500</v>
      </c>
      <c r="I53" s="79"/>
      <c r="J53" s="218"/>
    </row>
    <row r="54" spans="1:10" ht="13.8">
      <c r="A54" s="475">
        <v>46</v>
      </c>
      <c r="B54" s="509" t="s">
        <v>583</v>
      </c>
      <c r="C54" s="453" t="s">
        <v>795</v>
      </c>
      <c r="D54" s="454" t="s">
        <v>796</v>
      </c>
      <c r="E54" s="90"/>
      <c r="F54" s="90" t="s">
        <v>322</v>
      </c>
      <c r="G54" s="4">
        <f t="shared" si="0"/>
        <v>6250</v>
      </c>
      <c r="H54" s="476">
        <v>5000</v>
      </c>
      <c r="I54" s="514"/>
      <c r="J54" s="218"/>
    </row>
    <row r="55" spans="1:10" ht="13.8">
      <c r="A55" s="475">
        <v>47</v>
      </c>
      <c r="B55" s="510" t="s">
        <v>602</v>
      </c>
      <c r="C55" s="450" t="s">
        <v>636</v>
      </c>
      <c r="D55" s="451" t="s">
        <v>637</v>
      </c>
      <c r="E55" s="90"/>
      <c r="F55" s="90" t="s">
        <v>322</v>
      </c>
      <c r="G55" s="4">
        <f t="shared" si="0"/>
        <v>6625</v>
      </c>
      <c r="H55" s="476">
        <v>5300</v>
      </c>
      <c r="I55" s="514"/>
      <c r="J55" s="218"/>
    </row>
    <row r="56" spans="1:10" ht="13.8">
      <c r="A56" s="475">
        <v>48</v>
      </c>
      <c r="B56" s="509" t="s">
        <v>633</v>
      </c>
      <c r="C56" s="453" t="s">
        <v>634</v>
      </c>
      <c r="D56" s="454" t="s">
        <v>635</v>
      </c>
      <c r="E56" s="90"/>
      <c r="F56" s="90" t="s">
        <v>322</v>
      </c>
      <c r="G56" s="4">
        <f t="shared" si="0"/>
        <v>7250</v>
      </c>
      <c r="H56" s="476">
        <v>5800</v>
      </c>
      <c r="I56" s="514"/>
      <c r="J56" s="218"/>
    </row>
    <row r="57" spans="1:10" ht="13.8">
      <c r="A57" s="475">
        <v>49</v>
      </c>
      <c r="B57" s="510" t="s">
        <v>587</v>
      </c>
      <c r="C57" s="450" t="s">
        <v>588</v>
      </c>
      <c r="D57" s="451" t="s">
        <v>797</v>
      </c>
      <c r="E57" s="90"/>
      <c r="F57" s="90" t="s">
        <v>322</v>
      </c>
      <c r="G57" s="4">
        <f t="shared" si="0"/>
        <v>2500</v>
      </c>
      <c r="H57" s="476">
        <v>2000</v>
      </c>
      <c r="I57" s="79"/>
      <c r="J57" s="218"/>
    </row>
    <row r="58" spans="1:10" ht="13.8">
      <c r="A58" s="475">
        <v>50</v>
      </c>
      <c r="B58" s="509" t="s">
        <v>732</v>
      </c>
      <c r="C58" s="453" t="s">
        <v>733</v>
      </c>
      <c r="D58" s="454" t="s">
        <v>734</v>
      </c>
      <c r="E58" s="90"/>
      <c r="F58" s="90" t="s">
        <v>322</v>
      </c>
      <c r="G58" s="4">
        <f t="shared" si="0"/>
        <v>1250</v>
      </c>
      <c r="H58" s="476">
        <v>1000</v>
      </c>
      <c r="I58" s="514"/>
      <c r="J58" s="218"/>
    </row>
    <row r="59" spans="1:10" ht="13.8">
      <c r="A59" s="475">
        <v>51</v>
      </c>
      <c r="B59" s="510" t="s">
        <v>799</v>
      </c>
      <c r="C59" s="450" t="s">
        <v>798</v>
      </c>
      <c r="D59" s="451" t="s">
        <v>800</v>
      </c>
      <c r="E59" s="90"/>
      <c r="F59" s="90" t="s">
        <v>322</v>
      </c>
      <c r="G59" s="4">
        <f t="shared" si="0"/>
        <v>1500</v>
      </c>
      <c r="H59" s="476">
        <v>1200</v>
      </c>
      <c r="I59" s="514"/>
      <c r="J59" s="218"/>
    </row>
    <row r="60" spans="1:10" ht="13.8">
      <c r="A60" s="475">
        <v>52</v>
      </c>
      <c r="B60" s="510" t="s">
        <v>701</v>
      </c>
      <c r="C60" s="450" t="s">
        <v>801</v>
      </c>
      <c r="D60" s="451" t="s">
        <v>802</v>
      </c>
      <c r="E60" s="90"/>
      <c r="F60" s="90" t="s">
        <v>322</v>
      </c>
      <c r="G60" s="4">
        <f t="shared" si="0"/>
        <v>375</v>
      </c>
      <c r="H60" s="476">
        <v>300</v>
      </c>
      <c r="I60" s="514"/>
      <c r="J60" s="218"/>
    </row>
    <row r="61" spans="1:10" ht="13.8">
      <c r="A61" s="475">
        <v>53</v>
      </c>
      <c r="B61" s="509" t="s">
        <v>803</v>
      </c>
      <c r="C61" s="453" t="s">
        <v>804</v>
      </c>
      <c r="D61" s="454"/>
      <c r="E61" s="90"/>
      <c r="F61" s="90" t="s">
        <v>322</v>
      </c>
      <c r="G61" s="4">
        <f t="shared" si="0"/>
        <v>375</v>
      </c>
      <c r="H61" s="476">
        <v>300</v>
      </c>
      <c r="I61" s="79"/>
      <c r="J61" s="218"/>
    </row>
    <row r="62" spans="1:10" ht="13.8">
      <c r="A62" s="475">
        <v>54</v>
      </c>
      <c r="B62" s="510" t="s">
        <v>806</v>
      </c>
      <c r="C62" s="450" t="s">
        <v>805</v>
      </c>
      <c r="D62" s="451" t="s">
        <v>807</v>
      </c>
      <c r="E62" s="90"/>
      <c r="F62" s="90" t="s">
        <v>322</v>
      </c>
      <c r="G62" s="4">
        <f t="shared" si="0"/>
        <v>3750</v>
      </c>
      <c r="H62" s="476">
        <v>3000</v>
      </c>
      <c r="I62" s="79"/>
      <c r="J62" s="218"/>
    </row>
    <row r="63" spans="1:10" ht="13.8">
      <c r="A63" s="475">
        <v>55</v>
      </c>
      <c r="B63" s="509" t="s">
        <v>808</v>
      </c>
      <c r="C63" s="453" t="s">
        <v>809</v>
      </c>
      <c r="D63" s="454" t="s">
        <v>810</v>
      </c>
      <c r="E63" s="90"/>
      <c r="F63" s="90" t="s">
        <v>322</v>
      </c>
      <c r="G63" s="4">
        <f t="shared" si="0"/>
        <v>375</v>
      </c>
      <c r="H63" s="476">
        <v>300</v>
      </c>
      <c r="I63" s="79"/>
      <c r="J63" s="218"/>
    </row>
    <row r="64" spans="1:10" ht="13.8">
      <c r="A64" s="475">
        <v>56</v>
      </c>
      <c r="B64" s="510" t="s">
        <v>625</v>
      </c>
      <c r="C64" s="450" t="s">
        <v>626</v>
      </c>
      <c r="D64" s="451" t="s">
        <v>627</v>
      </c>
      <c r="E64" s="90"/>
      <c r="F64" s="90" t="s">
        <v>322</v>
      </c>
      <c r="G64" s="4">
        <f t="shared" si="0"/>
        <v>5000</v>
      </c>
      <c r="H64" s="476">
        <v>4000</v>
      </c>
      <c r="I64" s="79"/>
      <c r="J64" s="218"/>
    </row>
    <row r="65" spans="1:10" ht="13.8">
      <c r="A65" s="475">
        <v>57</v>
      </c>
      <c r="B65" s="509" t="s">
        <v>729</v>
      </c>
      <c r="C65" s="453" t="s">
        <v>811</v>
      </c>
      <c r="D65" s="454"/>
      <c r="E65" s="90"/>
      <c r="F65" s="90" t="s">
        <v>322</v>
      </c>
      <c r="G65" s="4">
        <f t="shared" si="0"/>
        <v>500</v>
      </c>
      <c r="H65" s="476">
        <v>400</v>
      </c>
      <c r="I65" s="79"/>
      <c r="J65" s="218"/>
    </row>
    <row r="66" spans="1:10" ht="13.8">
      <c r="A66" s="475">
        <v>58</v>
      </c>
      <c r="B66" s="510" t="s">
        <v>813</v>
      </c>
      <c r="C66" s="450" t="s">
        <v>812</v>
      </c>
      <c r="D66" s="451" t="s">
        <v>814</v>
      </c>
      <c r="E66" s="90"/>
      <c r="F66" s="90" t="s">
        <v>322</v>
      </c>
      <c r="G66" s="4">
        <f t="shared" si="0"/>
        <v>625</v>
      </c>
      <c r="H66" s="476">
        <v>500</v>
      </c>
      <c r="I66" s="514"/>
      <c r="J66" s="218"/>
    </row>
    <row r="67" spans="1:10" ht="13.8">
      <c r="A67" s="475">
        <v>59</v>
      </c>
      <c r="B67" s="510" t="s">
        <v>816</v>
      </c>
      <c r="C67" s="450" t="s">
        <v>815</v>
      </c>
      <c r="D67" s="451" t="s">
        <v>817</v>
      </c>
      <c r="E67" s="90"/>
      <c r="F67" s="90" t="s">
        <v>322</v>
      </c>
      <c r="G67" s="4">
        <f t="shared" si="0"/>
        <v>625</v>
      </c>
      <c r="H67" s="476">
        <v>500</v>
      </c>
      <c r="I67" s="514"/>
      <c r="J67" s="218"/>
    </row>
    <row r="68" spans="1:10" ht="13.8">
      <c r="A68" s="475">
        <v>60</v>
      </c>
      <c r="B68" s="509" t="s">
        <v>772</v>
      </c>
      <c r="C68" s="453" t="s">
        <v>771</v>
      </c>
      <c r="D68" s="454" t="s">
        <v>773</v>
      </c>
      <c r="E68" s="90"/>
      <c r="F68" s="90" t="s">
        <v>322</v>
      </c>
      <c r="G68" s="4">
        <f t="shared" si="0"/>
        <v>5000</v>
      </c>
      <c r="H68" s="476">
        <v>4000</v>
      </c>
      <c r="I68" s="514"/>
      <c r="J68" s="218"/>
    </row>
    <row r="69" spans="1:10" ht="13.8">
      <c r="A69" s="475">
        <v>61</v>
      </c>
      <c r="B69" s="509" t="s">
        <v>687</v>
      </c>
      <c r="C69" s="453" t="s">
        <v>747</v>
      </c>
      <c r="D69" s="454" t="s">
        <v>748</v>
      </c>
      <c r="E69" s="90"/>
      <c r="F69" s="90" t="s">
        <v>322</v>
      </c>
      <c r="G69" s="4">
        <f t="shared" si="0"/>
        <v>1625</v>
      </c>
      <c r="H69" s="476">
        <v>1300</v>
      </c>
      <c r="I69" s="79"/>
      <c r="J69" s="218"/>
    </row>
    <row r="70" spans="1:10" ht="13.8">
      <c r="A70" s="475">
        <v>62</v>
      </c>
      <c r="B70" s="509" t="s">
        <v>628</v>
      </c>
      <c r="C70" s="453" t="s">
        <v>629</v>
      </c>
      <c r="D70" s="454" t="s">
        <v>630</v>
      </c>
      <c r="E70" s="90"/>
      <c r="F70" s="90" t="s">
        <v>322</v>
      </c>
      <c r="G70" s="4">
        <f t="shared" si="0"/>
        <v>2000</v>
      </c>
      <c r="H70" s="476">
        <v>1600</v>
      </c>
      <c r="I70" s="514"/>
      <c r="J70" s="218"/>
    </row>
    <row r="71" spans="1:10" ht="13.8">
      <c r="A71" s="475">
        <v>63</v>
      </c>
      <c r="B71" s="510" t="s">
        <v>594</v>
      </c>
      <c r="C71" s="450" t="s">
        <v>595</v>
      </c>
      <c r="D71" s="451" t="s">
        <v>675</v>
      </c>
      <c r="E71" s="90"/>
      <c r="F71" s="90" t="s">
        <v>322</v>
      </c>
      <c r="G71" s="4">
        <f t="shared" si="0"/>
        <v>16562.5</v>
      </c>
      <c r="H71" s="476">
        <v>13250</v>
      </c>
      <c r="I71" s="514"/>
      <c r="J71" s="218"/>
    </row>
    <row r="72" spans="1:10" ht="13.8">
      <c r="A72" s="475">
        <v>64</v>
      </c>
      <c r="B72" s="510" t="s">
        <v>655</v>
      </c>
      <c r="C72" s="450" t="s">
        <v>656</v>
      </c>
      <c r="D72" s="451" t="s">
        <v>657</v>
      </c>
      <c r="E72" s="90"/>
      <c r="F72" s="90" t="s">
        <v>322</v>
      </c>
      <c r="G72" s="4">
        <f t="shared" si="0"/>
        <v>3000</v>
      </c>
      <c r="H72" s="476">
        <v>2400</v>
      </c>
      <c r="I72" s="514"/>
      <c r="J72" s="218"/>
    </row>
    <row r="73" spans="1:10" ht="13.8">
      <c r="A73" s="475">
        <v>65</v>
      </c>
      <c r="B73" s="509" t="s">
        <v>652</v>
      </c>
      <c r="C73" s="453" t="s">
        <v>653</v>
      </c>
      <c r="D73" s="454" t="s">
        <v>654</v>
      </c>
      <c r="E73" s="90"/>
      <c r="F73" s="90" t="s">
        <v>322</v>
      </c>
      <c r="G73" s="4">
        <f t="shared" si="0"/>
        <v>3000</v>
      </c>
      <c r="H73" s="476">
        <v>2400</v>
      </c>
      <c r="I73" s="514"/>
      <c r="J73" s="218"/>
    </row>
    <row r="74" spans="1:10" ht="13.8">
      <c r="A74" s="475">
        <v>66</v>
      </c>
      <c r="B74" s="510" t="s">
        <v>687</v>
      </c>
      <c r="C74" s="450" t="s">
        <v>820</v>
      </c>
      <c r="D74" s="451" t="s">
        <v>821</v>
      </c>
      <c r="E74" s="90"/>
      <c r="F74" s="90" t="s">
        <v>322</v>
      </c>
      <c r="G74" s="4">
        <f t="shared" ref="G74:G123" si="1">H74*1.25</f>
        <v>1875</v>
      </c>
      <c r="H74" s="476">
        <v>1500</v>
      </c>
      <c r="I74" s="514"/>
      <c r="J74" s="218"/>
    </row>
    <row r="75" spans="1:10" ht="13.8">
      <c r="A75" s="475">
        <v>67</v>
      </c>
      <c r="B75" s="509" t="s">
        <v>652</v>
      </c>
      <c r="C75" s="453" t="s">
        <v>737</v>
      </c>
      <c r="D75" s="454" t="s">
        <v>738</v>
      </c>
      <c r="E75" s="90"/>
      <c r="F75" s="90" t="s">
        <v>322</v>
      </c>
      <c r="G75" s="4">
        <f t="shared" si="1"/>
        <v>5500</v>
      </c>
      <c r="H75" s="476">
        <v>4400</v>
      </c>
      <c r="I75" s="514"/>
      <c r="J75" s="218"/>
    </row>
    <row r="76" spans="1:10" ht="13.8">
      <c r="A76" s="475">
        <v>68</v>
      </c>
      <c r="B76" s="479" t="s">
        <v>679</v>
      </c>
      <c r="C76" s="453" t="s">
        <v>704</v>
      </c>
      <c r="D76" s="454" t="s">
        <v>705</v>
      </c>
      <c r="E76" s="90"/>
      <c r="F76" s="90" t="s">
        <v>322</v>
      </c>
      <c r="G76" s="4">
        <f t="shared" si="1"/>
        <v>11875</v>
      </c>
      <c r="H76" s="476">
        <v>9500</v>
      </c>
      <c r="I76" s="79"/>
      <c r="J76" s="218"/>
    </row>
    <row r="77" spans="1:10" ht="13.8">
      <c r="A77" s="475">
        <v>69</v>
      </c>
      <c r="B77" s="510" t="s">
        <v>602</v>
      </c>
      <c r="C77" s="450" t="s">
        <v>818</v>
      </c>
      <c r="D77" s="451" t="s">
        <v>819</v>
      </c>
      <c r="E77" s="90"/>
      <c r="F77" s="90" t="s">
        <v>322</v>
      </c>
      <c r="G77" s="4">
        <f t="shared" si="1"/>
        <v>2125</v>
      </c>
      <c r="H77" s="476">
        <v>1700</v>
      </c>
      <c r="I77" s="79"/>
      <c r="J77" s="218"/>
    </row>
    <row r="78" spans="1:10" ht="13.8">
      <c r="A78" s="475">
        <v>70</v>
      </c>
      <c r="B78" s="509" t="s">
        <v>587</v>
      </c>
      <c r="C78" s="453" t="s">
        <v>742</v>
      </c>
      <c r="D78" s="454" t="s">
        <v>743</v>
      </c>
      <c r="E78" s="90"/>
      <c r="F78" s="90" t="s">
        <v>322</v>
      </c>
      <c r="G78" s="4">
        <f t="shared" si="1"/>
        <v>750</v>
      </c>
      <c r="H78" s="476">
        <v>600</v>
      </c>
      <c r="I78" s="79"/>
      <c r="J78" s="218"/>
    </row>
    <row r="79" spans="1:10" ht="13.8">
      <c r="A79" s="475">
        <v>71</v>
      </c>
      <c r="B79" s="510" t="s">
        <v>822</v>
      </c>
      <c r="C79" s="450" t="s">
        <v>713</v>
      </c>
      <c r="D79" s="451" t="s">
        <v>823</v>
      </c>
      <c r="E79" s="90"/>
      <c r="F79" s="90" t="s">
        <v>322</v>
      </c>
      <c r="G79" s="4">
        <f t="shared" si="1"/>
        <v>8750</v>
      </c>
      <c r="H79" s="476">
        <v>7000</v>
      </c>
      <c r="I79" s="514"/>
      <c r="J79" s="218"/>
    </row>
    <row r="80" spans="1:10" ht="13.8">
      <c r="A80" s="475">
        <v>72</v>
      </c>
      <c r="B80" s="509" t="s">
        <v>772</v>
      </c>
      <c r="C80" s="453" t="s">
        <v>824</v>
      </c>
      <c r="D80" s="454" t="s">
        <v>825</v>
      </c>
      <c r="E80" s="90"/>
      <c r="F80" s="90" t="s">
        <v>322</v>
      </c>
      <c r="G80" s="4">
        <f t="shared" si="1"/>
        <v>6250</v>
      </c>
      <c r="H80" s="476">
        <v>5000</v>
      </c>
      <c r="I80" s="514"/>
      <c r="J80" s="218"/>
    </row>
    <row r="81" spans="1:10" ht="13.8">
      <c r="A81" s="475">
        <v>73</v>
      </c>
      <c r="B81" s="510" t="s">
        <v>826</v>
      </c>
      <c r="C81" s="450" t="s">
        <v>605</v>
      </c>
      <c r="D81" s="451" t="s">
        <v>827</v>
      </c>
      <c r="E81" s="90"/>
      <c r="F81" s="90" t="s">
        <v>322</v>
      </c>
      <c r="G81" s="4">
        <f t="shared" si="1"/>
        <v>6250</v>
      </c>
      <c r="H81" s="476">
        <v>5000</v>
      </c>
      <c r="I81" s="514"/>
      <c r="J81" s="218"/>
    </row>
    <row r="82" spans="1:10" ht="13.8">
      <c r="A82" s="475">
        <v>74</v>
      </c>
      <c r="B82" s="509" t="s">
        <v>609</v>
      </c>
      <c r="C82" s="453" t="s">
        <v>605</v>
      </c>
      <c r="D82" s="454" t="s">
        <v>828</v>
      </c>
      <c r="E82" s="90"/>
      <c r="F82" s="90" t="s">
        <v>322</v>
      </c>
      <c r="G82" s="4">
        <f t="shared" si="1"/>
        <v>5000</v>
      </c>
      <c r="H82" s="476">
        <v>4000</v>
      </c>
      <c r="I82" s="514"/>
      <c r="J82" s="218"/>
    </row>
    <row r="83" spans="1:10" ht="13.8">
      <c r="A83" s="475">
        <v>75</v>
      </c>
      <c r="B83" s="510" t="s">
        <v>658</v>
      </c>
      <c r="C83" s="450" t="s">
        <v>671</v>
      </c>
      <c r="D83" s="451" t="s">
        <v>672</v>
      </c>
      <c r="E83" s="90"/>
      <c r="F83" s="90" t="s">
        <v>322</v>
      </c>
      <c r="G83" s="4">
        <f t="shared" si="1"/>
        <v>1062.5</v>
      </c>
      <c r="H83" s="476">
        <v>850</v>
      </c>
      <c r="I83" s="79"/>
      <c r="J83" s="218"/>
    </row>
    <row r="84" spans="1:10" ht="13.8">
      <c r="A84" s="475">
        <v>76</v>
      </c>
      <c r="B84" s="510" t="s">
        <v>668</v>
      </c>
      <c r="C84" s="450" t="s">
        <v>669</v>
      </c>
      <c r="D84" s="451" t="s">
        <v>670</v>
      </c>
      <c r="E84" s="90"/>
      <c r="F84" s="90" t="s">
        <v>322</v>
      </c>
      <c r="G84" s="4">
        <f t="shared" si="1"/>
        <v>12500</v>
      </c>
      <c r="H84" s="476">
        <v>10000</v>
      </c>
      <c r="I84" s="514"/>
      <c r="J84" s="218"/>
    </row>
    <row r="85" spans="1:10" ht="13.8">
      <c r="A85" s="475">
        <v>77</v>
      </c>
      <c r="B85" s="509" t="s">
        <v>616</v>
      </c>
      <c r="C85" s="453" t="s">
        <v>617</v>
      </c>
      <c r="D85" s="454" t="s">
        <v>618</v>
      </c>
      <c r="E85" s="90"/>
      <c r="F85" s="90" t="s">
        <v>322</v>
      </c>
      <c r="G85" s="4">
        <f t="shared" si="1"/>
        <v>12500</v>
      </c>
      <c r="H85" s="476">
        <v>10000</v>
      </c>
      <c r="I85" s="514"/>
      <c r="J85" s="218"/>
    </row>
    <row r="86" spans="1:10" ht="13.8">
      <c r="A86" s="475">
        <v>78</v>
      </c>
      <c r="B86" s="510" t="s">
        <v>602</v>
      </c>
      <c r="C86" s="450" t="s">
        <v>829</v>
      </c>
      <c r="D86" s="451" t="s">
        <v>830</v>
      </c>
      <c r="E86" s="90"/>
      <c r="F86" s="90" t="s">
        <v>322</v>
      </c>
      <c r="G86" s="4">
        <f t="shared" si="1"/>
        <v>6250</v>
      </c>
      <c r="H86" s="476">
        <v>5000</v>
      </c>
      <c r="I86" s="514"/>
      <c r="J86" s="218"/>
    </row>
    <row r="87" spans="1:10" ht="13.8">
      <c r="A87" s="475">
        <v>79</v>
      </c>
      <c r="B87" s="509" t="s">
        <v>690</v>
      </c>
      <c r="C87" s="453" t="s">
        <v>831</v>
      </c>
      <c r="D87" s="454" t="s">
        <v>832</v>
      </c>
      <c r="E87" s="90"/>
      <c r="F87" s="90" t="s">
        <v>322</v>
      </c>
      <c r="G87" s="4">
        <f t="shared" si="1"/>
        <v>8750</v>
      </c>
      <c r="H87" s="476">
        <v>7000</v>
      </c>
      <c r="I87" s="79"/>
      <c r="J87" s="218"/>
    </row>
    <row r="88" spans="1:10" ht="13.8">
      <c r="A88" s="475">
        <v>80</v>
      </c>
      <c r="B88" s="510" t="s">
        <v>834</v>
      </c>
      <c r="C88" s="450" t="s">
        <v>833</v>
      </c>
      <c r="D88" s="451" t="s">
        <v>835</v>
      </c>
      <c r="E88" s="90"/>
      <c r="F88" s="90" t="s">
        <v>322</v>
      </c>
      <c r="G88" s="4">
        <f t="shared" si="1"/>
        <v>6250</v>
      </c>
      <c r="H88" s="476">
        <v>5000</v>
      </c>
      <c r="I88" s="514"/>
      <c r="J88" s="218"/>
    </row>
    <row r="89" spans="1:10" ht="13.8">
      <c r="A89" s="475">
        <v>81</v>
      </c>
      <c r="B89" s="509" t="s">
        <v>591</v>
      </c>
      <c r="C89" s="453" t="s">
        <v>592</v>
      </c>
      <c r="D89" s="454" t="s">
        <v>593</v>
      </c>
      <c r="E89" s="90"/>
      <c r="F89" s="90" t="s">
        <v>322</v>
      </c>
      <c r="G89" s="4">
        <f t="shared" si="1"/>
        <v>8875</v>
      </c>
      <c r="H89" s="476">
        <v>7100</v>
      </c>
      <c r="I89" s="514"/>
      <c r="J89" s="218"/>
    </row>
    <row r="90" spans="1:10" ht="13.8">
      <c r="A90" s="475">
        <v>82</v>
      </c>
      <c r="B90" s="510" t="s">
        <v>836</v>
      </c>
      <c r="C90" s="450" t="s">
        <v>837</v>
      </c>
      <c r="D90" s="451" t="s">
        <v>838</v>
      </c>
      <c r="E90" s="90"/>
      <c r="F90" s="90" t="s">
        <v>322</v>
      </c>
      <c r="G90" s="4">
        <f t="shared" si="1"/>
        <v>2100</v>
      </c>
      <c r="H90" s="476">
        <v>1680</v>
      </c>
      <c r="I90" s="514"/>
      <c r="J90" s="218"/>
    </row>
    <row r="91" spans="1:10" ht="13.8">
      <c r="A91" s="475">
        <v>83</v>
      </c>
      <c r="B91" s="510" t="s">
        <v>661</v>
      </c>
      <c r="C91" s="450" t="s">
        <v>662</v>
      </c>
      <c r="D91" s="451" t="s">
        <v>663</v>
      </c>
      <c r="E91" s="90"/>
      <c r="F91" s="90" t="s">
        <v>322</v>
      </c>
      <c r="G91" s="4">
        <f t="shared" si="1"/>
        <v>1250</v>
      </c>
      <c r="H91" s="476">
        <v>1000</v>
      </c>
      <c r="I91" s="514"/>
      <c r="J91" s="218"/>
    </row>
    <row r="92" spans="1:10" ht="13.8">
      <c r="A92" s="475">
        <v>84</v>
      </c>
      <c r="B92" s="509" t="s">
        <v>714</v>
      </c>
      <c r="C92" s="453" t="s">
        <v>715</v>
      </c>
      <c r="D92" s="454" t="s">
        <v>716</v>
      </c>
      <c r="E92" s="90"/>
      <c r="F92" s="90" t="s">
        <v>322</v>
      </c>
      <c r="G92" s="4">
        <f t="shared" si="1"/>
        <v>750</v>
      </c>
      <c r="H92" s="476">
        <v>600</v>
      </c>
      <c r="I92" s="514"/>
      <c r="J92" s="218"/>
    </row>
    <row r="93" spans="1:10" ht="13.8">
      <c r="A93" s="475">
        <v>85</v>
      </c>
      <c r="B93" s="509" t="s">
        <v>709</v>
      </c>
      <c r="C93" s="453" t="s">
        <v>710</v>
      </c>
      <c r="D93" s="454" t="s">
        <v>711</v>
      </c>
      <c r="E93" s="90"/>
      <c r="F93" s="90" t="s">
        <v>322</v>
      </c>
      <c r="G93" s="4">
        <f t="shared" si="1"/>
        <v>8625</v>
      </c>
      <c r="H93" s="476">
        <v>6900</v>
      </c>
      <c r="I93" s="514"/>
      <c r="J93" s="218"/>
    </row>
    <row r="94" spans="1:10" ht="13.8">
      <c r="A94" s="475">
        <v>86</v>
      </c>
      <c r="B94" s="509" t="s">
        <v>786</v>
      </c>
      <c r="C94" s="453" t="s">
        <v>785</v>
      </c>
      <c r="D94" s="454" t="s">
        <v>787</v>
      </c>
      <c r="E94" s="90"/>
      <c r="F94" s="90" t="s">
        <v>322</v>
      </c>
      <c r="G94" s="4">
        <f t="shared" si="1"/>
        <v>3250</v>
      </c>
      <c r="H94" s="476">
        <v>2600</v>
      </c>
      <c r="I94" s="514"/>
      <c r="J94" s="218"/>
    </row>
    <row r="95" spans="1:10" ht="13.8">
      <c r="A95" s="475">
        <v>87</v>
      </c>
      <c r="B95" s="510" t="s">
        <v>611</v>
      </c>
      <c r="C95" s="450" t="s">
        <v>612</v>
      </c>
      <c r="D95" s="451" t="s">
        <v>613</v>
      </c>
      <c r="E95" s="90"/>
      <c r="F95" s="90" t="s">
        <v>322</v>
      </c>
      <c r="G95" s="4">
        <f t="shared" si="1"/>
        <v>4625</v>
      </c>
      <c r="H95" s="476">
        <v>3700</v>
      </c>
      <c r="I95" s="514"/>
      <c r="J95" s="218"/>
    </row>
    <row r="96" spans="1:10" ht="13.8">
      <c r="A96" s="475">
        <v>88</v>
      </c>
      <c r="B96" s="510" t="s">
        <v>658</v>
      </c>
      <c r="C96" s="450" t="s">
        <v>659</v>
      </c>
      <c r="D96" s="451" t="s">
        <v>660</v>
      </c>
      <c r="E96" s="90"/>
      <c r="F96" s="90" t="s">
        <v>322</v>
      </c>
      <c r="G96" s="4">
        <f t="shared" si="1"/>
        <v>1875</v>
      </c>
      <c r="H96" s="476">
        <v>1500</v>
      </c>
      <c r="I96" s="514"/>
      <c r="J96" s="218"/>
    </row>
    <row r="97" spans="1:10" ht="13.8">
      <c r="A97" s="475">
        <v>89</v>
      </c>
      <c r="B97" s="509" t="s">
        <v>621</v>
      </c>
      <c r="C97" s="453" t="s">
        <v>622</v>
      </c>
      <c r="D97" s="454" t="s">
        <v>623</v>
      </c>
      <c r="E97" s="90"/>
      <c r="F97" s="90" t="s">
        <v>322</v>
      </c>
      <c r="G97" s="4">
        <f t="shared" si="1"/>
        <v>8750</v>
      </c>
      <c r="H97" s="476">
        <v>7000</v>
      </c>
      <c r="I97" s="514"/>
      <c r="J97" s="218"/>
    </row>
    <row r="98" spans="1:10" ht="13.8">
      <c r="A98" s="475">
        <v>90</v>
      </c>
      <c r="B98" s="510" t="s">
        <v>843</v>
      </c>
      <c r="C98" s="450" t="s">
        <v>842</v>
      </c>
      <c r="D98" s="451" t="s">
        <v>844</v>
      </c>
      <c r="E98" s="90"/>
      <c r="F98" s="90" t="s">
        <v>322</v>
      </c>
      <c r="G98" s="4">
        <f t="shared" si="1"/>
        <v>5000</v>
      </c>
      <c r="H98" s="476">
        <v>4000</v>
      </c>
      <c r="I98" s="514"/>
      <c r="J98" s="218"/>
    </row>
    <row r="99" spans="1:10" ht="13.8">
      <c r="A99" s="475">
        <v>91</v>
      </c>
      <c r="B99" s="510" t="s">
        <v>591</v>
      </c>
      <c r="C99" s="450" t="s">
        <v>697</v>
      </c>
      <c r="D99" s="451" t="s">
        <v>698</v>
      </c>
      <c r="E99" s="90"/>
      <c r="F99" s="90" t="s">
        <v>322</v>
      </c>
      <c r="G99" s="4">
        <f t="shared" si="1"/>
        <v>4500</v>
      </c>
      <c r="H99" s="476">
        <v>3600</v>
      </c>
      <c r="I99" s="514"/>
      <c r="J99" s="218"/>
    </row>
    <row r="100" spans="1:10" ht="13.8">
      <c r="A100" s="475">
        <v>92</v>
      </c>
      <c r="B100" s="509" t="s">
        <v>791</v>
      </c>
      <c r="C100" s="453" t="s">
        <v>697</v>
      </c>
      <c r="D100" s="454" t="s">
        <v>792</v>
      </c>
      <c r="E100" s="90"/>
      <c r="F100" s="90" t="s">
        <v>322</v>
      </c>
      <c r="G100" s="4">
        <f t="shared" si="1"/>
        <v>9625</v>
      </c>
      <c r="H100" s="476">
        <v>7700</v>
      </c>
      <c r="I100" s="514"/>
      <c r="J100" s="218"/>
    </row>
    <row r="101" spans="1:10" ht="13.8">
      <c r="A101" s="475">
        <v>93</v>
      </c>
      <c r="B101" s="510" t="s">
        <v>583</v>
      </c>
      <c r="C101" s="450" t="s">
        <v>845</v>
      </c>
      <c r="D101" s="451" t="s">
        <v>846</v>
      </c>
      <c r="E101" s="90"/>
      <c r="F101" s="90" t="s">
        <v>322</v>
      </c>
      <c r="G101" s="4">
        <f t="shared" si="1"/>
        <v>4500</v>
      </c>
      <c r="H101" s="476">
        <v>3600</v>
      </c>
      <c r="I101" s="514"/>
      <c r="J101" s="218"/>
    </row>
    <row r="102" spans="1:10" ht="13.8">
      <c r="A102" s="475">
        <v>94</v>
      </c>
      <c r="B102" s="511" t="s">
        <v>847</v>
      </c>
      <c r="C102" s="453" t="s">
        <v>750</v>
      </c>
      <c r="D102" s="454" t="s">
        <v>981</v>
      </c>
      <c r="E102" s="90"/>
      <c r="F102" s="90" t="s">
        <v>322</v>
      </c>
      <c r="G102" s="4">
        <f t="shared" si="1"/>
        <v>1750</v>
      </c>
      <c r="H102" s="476">
        <v>1400</v>
      </c>
      <c r="I102" s="514"/>
      <c r="J102" s="218"/>
    </row>
    <row r="103" spans="1:10" ht="13.8">
      <c r="A103" s="475">
        <v>95</v>
      </c>
      <c r="B103" s="509" t="s">
        <v>676</v>
      </c>
      <c r="C103" s="453" t="s">
        <v>677</v>
      </c>
      <c r="D103" s="454" t="s">
        <v>678</v>
      </c>
      <c r="E103" s="90"/>
      <c r="F103" s="90" t="s">
        <v>322</v>
      </c>
      <c r="G103" s="4">
        <f t="shared" si="1"/>
        <v>5375</v>
      </c>
      <c r="H103" s="476">
        <v>4300</v>
      </c>
      <c r="I103" s="514"/>
      <c r="J103" s="218"/>
    </row>
    <row r="104" spans="1:10" ht="13.8">
      <c r="A104" s="475">
        <v>96</v>
      </c>
      <c r="B104" s="510" t="s">
        <v>602</v>
      </c>
      <c r="C104" s="450" t="s">
        <v>603</v>
      </c>
      <c r="D104" s="451" t="s">
        <v>624</v>
      </c>
      <c r="E104" s="90"/>
      <c r="F104" s="90" t="s">
        <v>322</v>
      </c>
      <c r="G104" s="4">
        <f t="shared" si="1"/>
        <v>13625</v>
      </c>
      <c r="H104" s="476">
        <v>10900</v>
      </c>
      <c r="I104" s="514">
        <v>1000</v>
      </c>
      <c r="J104" s="218"/>
    </row>
    <row r="105" spans="1:10" ht="13.8">
      <c r="A105" s="475">
        <v>97</v>
      </c>
      <c r="B105" s="509" t="s">
        <v>583</v>
      </c>
      <c r="C105" s="453" t="s">
        <v>848</v>
      </c>
      <c r="D105" s="454" t="s">
        <v>849</v>
      </c>
      <c r="E105" s="90"/>
      <c r="F105" s="90" t="s">
        <v>322</v>
      </c>
      <c r="G105" s="4">
        <f t="shared" si="1"/>
        <v>250</v>
      </c>
      <c r="H105" s="476">
        <v>200</v>
      </c>
      <c r="I105" s="514"/>
      <c r="J105" s="218"/>
    </row>
    <row r="106" spans="1:10" ht="13.8">
      <c r="A106" s="475">
        <v>98</v>
      </c>
      <c r="B106" s="510" t="s">
        <v>679</v>
      </c>
      <c r="C106" s="450" t="s">
        <v>680</v>
      </c>
      <c r="D106" s="451" t="s">
        <v>681</v>
      </c>
      <c r="E106" s="90"/>
      <c r="F106" s="90" t="s">
        <v>322</v>
      </c>
      <c r="G106" s="4">
        <f t="shared" si="1"/>
        <v>5000</v>
      </c>
      <c r="H106" s="476">
        <v>4000</v>
      </c>
      <c r="I106" s="514"/>
      <c r="J106" s="218"/>
    </row>
    <row r="107" spans="1:10" ht="13.8">
      <c r="A107" s="475">
        <v>99</v>
      </c>
      <c r="B107" s="511" t="s">
        <v>641</v>
      </c>
      <c r="C107" s="453" t="s">
        <v>642</v>
      </c>
      <c r="D107" s="454" t="s">
        <v>643</v>
      </c>
      <c r="E107" s="98" t="s">
        <v>644</v>
      </c>
      <c r="F107" s="90" t="s">
        <v>322</v>
      </c>
      <c r="G107" s="4">
        <f t="shared" si="1"/>
        <v>2000</v>
      </c>
      <c r="H107" s="476">
        <v>1600</v>
      </c>
      <c r="I107" s="514"/>
      <c r="J107" s="218"/>
    </row>
    <row r="108" spans="1:10" ht="13.8">
      <c r="A108" s="475">
        <v>100</v>
      </c>
      <c r="B108" s="510" t="s">
        <v>850</v>
      </c>
      <c r="C108" s="450" t="s">
        <v>851</v>
      </c>
      <c r="D108" s="451" t="s">
        <v>852</v>
      </c>
      <c r="E108" s="90"/>
      <c r="F108" s="90" t="s">
        <v>322</v>
      </c>
      <c r="G108" s="4">
        <f t="shared" si="1"/>
        <v>5000</v>
      </c>
      <c r="H108" s="476">
        <v>4000</v>
      </c>
      <c r="I108" s="514"/>
      <c r="J108" s="218"/>
    </row>
    <row r="109" spans="1:10" ht="13.8">
      <c r="A109" s="475">
        <v>101</v>
      </c>
      <c r="B109" s="509" t="s">
        <v>854</v>
      </c>
      <c r="C109" s="453" t="s">
        <v>853</v>
      </c>
      <c r="D109" s="454" t="s">
        <v>855</v>
      </c>
      <c r="E109" s="90"/>
      <c r="F109" s="90" t="s">
        <v>322</v>
      </c>
      <c r="G109" s="4">
        <f t="shared" si="1"/>
        <v>250</v>
      </c>
      <c r="H109" s="476">
        <v>200</v>
      </c>
      <c r="I109" s="514"/>
      <c r="J109" s="218"/>
    </row>
    <row r="110" spans="1:10" ht="13.8">
      <c r="A110" s="475">
        <v>102</v>
      </c>
      <c r="B110" s="510" t="s">
        <v>638</v>
      </c>
      <c r="C110" s="450" t="s">
        <v>639</v>
      </c>
      <c r="D110" s="451" t="s">
        <v>640</v>
      </c>
      <c r="E110" s="90"/>
      <c r="F110" s="90" t="s">
        <v>322</v>
      </c>
      <c r="G110" s="4">
        <f t="shared" si="1"/>
        <v>6250</v>
      </c>
      <c r="H110" s="476">
        <v>5000</v>
      </c>
      <c r="I110" s="514"/>
      <c r="J110" s="218"/>
    </row>
    <row r="111" spans="1:10" ht="13.8">
      <c r="A111" s="475">
        <v>103</v>
      </c>
      <c r="B111" s="509" t="s">
        <v>857</v>
      </c>
      <c r="C111" s="453" t="s">
        <v>856</v>
      </c>
      <c r="D111" s="454" t="s">
        <v>858</v>
      </c>
      <c r="E111" s="90"/>
      <c r="F111" s="90" t="s">
        <v>322</v>
      </c>
      <c r="G111" s="4">
        <f t="shared" si="1"/>
        <v>6250</v>
      </c>
      <c r="H111" s="476">
        <v>5000</v>
      </c>
      <c r="I111" s="514"/>
      <c r="J111" s="218"/>
    </row>
    <row r="112" spans="1:10" ht="13.8">
      <c r="A112" s="475">
        <v>104</v>
      </c>
      <c r="B112" s="510" t="s">
        <v>682</v>
      </c>
      <c r="C112" s="450" t="s">
        <v>683</v>
      </c>
      <c r="D112" s="451" t="s">
        <v>684</v>
      </c>
      <c r="E112" s="90"/>
      <c r="F112" s="90" t="s">
        <v>322</v>
      </c>
      <c r="G112" s="4">
        <f t="shared" si="1"/>
        <v>2625</v>
      </c>
      <c r="H112" s="476">
        <v>2100</v>
      </c>
      <c r="I112" s="514"/>
      <c r="J112" s="218"/>
    </row>
    <row r="113" spans="1:10" ht="13.8">
      <c r="A113" s="475">
        <v>105</v>
      </c>
      <c r="B113" s="511" t="s">
        <v>859</v>
      </c>
      <c r="C113" s="453" t="s">
        <v>860</v>
      </c>
      <c r="D113" s="454" t="s">
        <v>861</v>
      </c>
      <c r="E113" s="90"/>
      <c r="F113" s="90" t="s">
        <v>322</v>
      </c>
      <c r="G113" s="4">
        <f t="shared" si="1"/>
        <v>500</v>
      </c>
      <c r="H113" s="476">
        <v>400</v>
      </c>
      <c r="I113" s="514"/>
      <c r="J113" s="218"/>
    </row>
    <row r="114" spans="1:10" ht="13.8">
      <c r="A114" s="475">
        <v>106</v>
      </c>
      <c r="B114" s="510" t="s">
        <v>619</v>
      </c>
      <c r="C114" s="450" t="s">
        <v>608</v>
      </c>
      <c r="D114" s="451" t="s">
        <v>620</v>
      </c>
      <c r="E114" s="90"/>
      <c r="F114" s="90" t="s">
        <v>322</v>
      </c>
      <c r="G114" s="4">
        <f t="shared" si="1"/>
        <v>14125</v>
      </c>
      <c r="H114" s="476">
        <v>11300</v>
      </c>
      <c r="I114" s="514"/>
      <c r="J114" s="218"/>
    </row>
    <row r="115" spans="1:10" ht="13.8">
      <c r="A115" s="475">
        <v>107</v>
      </c>
      <c r="B115" s="511" t="s">
        <v>862</v>
      </c>
      <c r="C115" s="453" t="s">
        <v>863</v>
      </c>
      <c r="D115" s="454" t="s">
        <v>864</v>
      </c>
      <c r="E115" s="90"/>
      <c r="F115" s="90" t="s">
        <v>322</v>
      </c>
      <c r="G115" s="4">
        <f t="shared" si="1"/>
        <v>6250</v>
      </c>
      <c r="H115" s="476">
        <v>5000</v>
      </c>
      <c r="I115" s="514"/>
      <c r="J115" s="218"/>
    </row>
    <row r="116" spans="1:10" ht="13.8">
      <c r="A116" s="475">
        <v>108</v>
      </c>
      <c r="B116" s="510" t="s">
        <v>729</v>
      </c>
      <c r="C116" s="450" t="s">
        <v>730</v>
      </c>
      <c r="D116" s="451" t="s">
        <v>731</v>
      </c>
      <c r="E116" s="90"/>
      <c r="F116" s="90" t="s">
        <v>322</v>
      </c>
      <c r="G116" s="4">
        <f t="shared" si="1"/>
        <v>6250</v>
      </c>
      <c r="H116" s="476">
        <v>5000</v>
      </c>
      <c r="I116" s="514"/>
      <c r="J116" s="218"/>
    </row>
    <row r="117" spans="1:10" ht="13.8">
      <c r="A117" s="475">
        <v>109</v>
      </c>
      <c r="B117" s="509" t="s">
        <v>865</v>
      </c>
      <c r="C117" s="453" t="s">
        <v>866</v>
      </c>
      <c r="D117" s="454" t="s">
        <v>867</v>
      </c>
      <c r="E117" s="90"/>
      <c r="F117" s="90" t="s">
        <v>322</v>
      </c>
      <c r="G117" s="4">
        <f t="shared" si="1"/>
        <v>625</v>
      </c>
      <c r="H117" s="476">
        <v>500</v>
      </c>
      <c r="I117" s="514"/>
      <c r="J117" s="218"/>
    </row>
    <row r="118" spans="1:10" ht="13.8">
      <c r="A118" s="475">
        <v>110</v>
      </c>
      <c r="B118" s="479" t="s">
        <v>699</v>
      </c>
      <c r="C118" s="450" t="s">
        <v>868</v>
      </c>
      <c r="D118" s="451" t="s">
        <v>869</v>
      </c>
      <c r="E118" s="90"/>
      <c r="F118" s="90" t="s">
        <v>322</v>
      </c>
      <c r="G118" s="4">
        <f t="shared" si="1"/>
        <v>3750</v>
      </c>
      <c r="H118" s="476">
        <v>3000</v>
      </c>
      <c r="I118" s="514"/>
      <c r="J118" s="218"/>
    </row>
    <row r="119" spans="1:10" ht="13.8">
      <c r="A119" s="475">
        <v>111</v>
      </c>
      <c r="B119" s="453" t="s">
        <v>682</v>
      </c>
      <c r="C119" s="453" t="s">
        <v>685</v>
      </c>
      <c r="D119" s="454" t="s">
        <v>686</v>
      </c>
      <c r="E119" s="90"/>
      <c r="F119" s="90" t="s">
        <v>322</v>
      </c>
      <c r="G119" s="4">
        <f t="shared" si="1"/>
        <v>1875</v>
      </c>
      <c r="H119" s="476">
        <v>1500</v>
      </c>
      <c r="I119" s="514"/>
      <c r="J119" s="218"/>
    </row>
    <row r="120" spans="1:10" ht="13.8">
      <c r="A120" s="475">
        <v>112</v>
      </c>
      <c r="B120" s="450" t="s">
        <v>778</v>
      </c>
      <c r="C120" s="450" t="s">
        <v>750</v>
      </c>
      <c r="D120" s="451" t="s">
        <v>503</v>
      </c>
      <c r="E120" s="90"/>
      <c r="F120" s="90" t="s">
        <v>322</v>
      </c>
      <c r="G120" s="4">
        <f t="shared" si="1"/>
        <v>2037.5</v>
      </c>
      <c r="H120" s="476">
        <v>1630</v>
      </c>
      <c r="I120" s="514"/>
      <c r="J120" s="218"/>
    </row>
    <row r="121" spans="1:10" ht="13.8">
      <c r="A121" s="475">
        <v>113</v>
      </c>
      <c r="B121" s="551" t="s">
        <v>761</v>
      </c>
      <c r="C121" s="453" t="s">
        <v>762</v>
      </c>
      <c r="D121" s="454" t="s">
        <v>763</v>
      </c>
      <c r="E121" s="90"/>
      <c r="F121" s="90" t="s">
        <v>322</v>
      </c>
      <c r="G121" s="4">
        <f t="shared" si="1"/>
        <v>5375</v>
      </c>
      <c r="H121" s="476">
        <v>4300</v>
      </c>
      <c r="I121" s="514"/>
      <c r="J121" s="218"/>
    </row>
    <row r="122" spans="1:10" ht="13.8">
      <c r="A122" s="475">
        <v>114</v>
      </c>
      <c r="B122" s="450" t="s">
        <v>840</v>
      </c>
      <c r="C122" s="450" t="s">
        <v>839</v>
      </c>
      <c r="D122" s="451" t="s">
        <v>841</v>
      </c>
      <c r="E122" s="90"/>
      <c r="F122" s="90" t="s">
        <v>322</v>
      </c>
      <c r="G122" s="4">
        <f t="shared" si="1"/>
        <v>5250</v>
      </c>
      <c r="H122" s="476">
        <v>4200</v>
      </c>
      <c r="I122" s="514"/>
      <c r="J122" s="218"/>
    </row>
    <row r="123" spans="1:10" ht="13.8">
      <c r="A123" s="475">
        <v>115</v>
      </c>
      <c r="B123" s="453" t="s">
        <v>871</v>
      </c>
      <c r="C123" s="453" t="s">
        <v>870</v>
      </c>
      <c r="D123" s="454" t="s">
        <v>872</v>
      </c>
      <c r="E123" s="90"/>
      <c r="F123" s="90" t="s">
        <v>322</v>
      </c>
      <c r="G123" s="4">
        <f t="shared" si="1"/>
        <v>2500</v>
      </c>
      <c r="H123" s="476">
        <v>2000</v>
      </c>
      <c r="I123" s="514"/>
      <c r="J123" s="218"/>
    </row>
    <row r="124" spans="1:10" ht="13.8">
      <c r="A124" s="475"/>
      <c r="B124" s="98"/>
      <c r="C124" s="98"/>
      <c r="D124" s="98"/>
      <c r="E124" s="98"/>
      <c r="F124" s="98"/>
      <c r="G124" s="476"/>
      <c r="H124" s="4"/>
      <c r="I124" s="4"/>
      <c r="J124" s="218" t="s">
        <v>0</v>
      </c>
    </row>
    <row r="125" spans="1:10" ht="13.8">
      <c r="A125" s="475"/>
      <c r="B125" s="98"/>
      <c r="C125" s="98"/>
      <c r="D125" s="98"/>
      <c r="E125" s="98"/>
      <c r="F125" s="98"/>
      <c r="G125" s="4"/>
      <c r="H125" s="4"/>
      <c r="I125" s="4"/>
    </row>
    <row r="126" spans="1:10" ht="13.8">
      <c r="A126" s="475"/>
      <c r="B126" s="514"/>
      <c r="C126" s="87"/>
      <c r="D126" s="87"/>
      <c r="E126" s="87"/>
      <c r="F126" s="98"/>
      <c r="G126" s="4"/>
      <c r="H126" s="4"/>
      <c r="I126" s="4"/>
    </row>
    <row r="127" spans="1:10" ht="13.8">
      <c r="A127" s="475"/>
      <c r="B127" s="514"/>
      <c r="C127" s="87"/>
      <c r="D127" s="87"/>
      <c r="E127" s="87"/>
      <c r="F127" s="98"/>
      <c r="G127" s="4"/>
      <c r="H127" s="4"/>
      <c r="I127" s="4"/>
    </row>
    <row r="128" spans="1:10" ht="13.8">
      <c r="A128" s="475" t="s">
        <v>259</v>
      </c>
      <c r="B128" s="87"/>
      <c r="C128" s="87"/>
      <c r="D128" s="87"/>
      <c r="E128" s="87"/>
      <c r="F128" s="98"/>
      <c r="G128" s="4"/>
      <c r="H128" s="4"/>
      <c r="I128" s="4"/>
    </row>
    <row r="129" spans="1:9" ht="13.8">
      <c r="A129" s="475"/>
      <c r="B129" s="99"/>
      <c r="C129" s="514"/>
      <c r="D129" s="99"/>
      <c r="E129" s="99"/>
      <c r="F129" s="87" t="s">
        <v>407</v>
      </c>
      <c r="G129" s="86">
        <f>SUM(G9:G128)</f>
        <v>571875</v>
      </c>
      <c r="H129" s="86">
        <f>SUM(H9:H128)</f>
        <v>457500</v>
      </c>
      <c r="I129" s="86">
        <f>SUM(I9:I128)</f>
        <v>4000</v>
      </c>
    </row>
    <row r="130" spans="1:9" ht="13.8">
      <c r="A130" s="484"/>
      <c r="B130" s="216"/>
      <c r="C130" s="216"/>
      <c r="D130" s="216"/>
      <c r="E130" s="216"/>
      <c r="F130" s="216"/>
      <c r="G130" s="216"/>
      <c r="H130" s="184"/>
      <c r="I130" s="184"/>
    </row>
    <row r="131" spans="1:9" ht="13.8">
      <c r="A131" s="484" t="s">
        <v>421</v>
      </c>
      <c r="B131" s="217"/>
      <c r="C131" s="216"/>
      <c r="D131" s="216"/>
      <c r="E131" s="216"/>
      <c r="F131" s="216"/>
      <c r="G131" s="216"/>
      <c r="H131" s="184"/>
      <c r="I131" s="184"/>
    </row>
    <row r="132" spans="1:9" ht="13.8">
      <c r="A132" s="484"/>
      <c r="B132" s="217"/>
      <c r="C132" s="216"/>
      <c r="D132" s="216"/>
      <c r="E132" s="216"/>
      <c r="F132" s="216"/>
      <c r="G132" s="216"/>
      <c r="H132" s="184"/>
      <c r="I132" s="184"/>
    </row>
    <row r="133" spans="1:9" ht="13.8">
      <c r="A133" s="484"/>
      <c r="B133" s="217"/>
      <c r="C133" s="184"/>
      <c r="D133" s="184"/>
      <c r="E133" s="184"/>
      <c r="F133" s="184"/>
      <c r="G133" s="184"/>
      <c r="H133" s="184"/>
      <c r="I133" s="184"/>
    </row>
    <row r="134" spans="1:9" ht="13.8">
      <c r="A134" s="484"/>
      <c r="B134" s="217"/>
      <c r="C134" s="184" t="s">
        <v>963</v>
      </c>
      <c r="D134" s="184"/>
      <c r="E134" s="184"/>
      <c r="F134" s="184"/>
      <c r="G134" s="184"/>
      <c r="H134" s="184">
        <v>571875</v>
      </c>
      <c r="I134" s="474"/>
    </row>
    <row r="135" spans="1:9">
      <c r="A135" s="485"/>
      <c r="B135" s="213"/>
      <c r="C135" s="213"/>
      <c r="D135" s="213"/>
      <c r="E135" s="213"/>
      <c r="F135" s="213"/>
      <c r="G135" s="213"/>
      <c r="H135" s="213"/>
      <c r="I135" s="213"/>
    </row>
    <row r="136" spans="1:9" ht="13.8">
      <c r="A136" s="484" t="s">
        <v>96</v>
      </c>
      <c r="B136" s="190"/>
      <c r="C136" s="184"/>
      <c r="D136" s="184"/>
      <c r="E136" s="184"/>
      <c r="F136" s="184"/>
      <c r="G136" s="184"/>
      <c r="H136" s="184"/>
      <c r="I136" s="184"/>
    </row>
    <row r="137" spans="1:9" ht="13.8">
      <c r="A137" s="484"/>
      <c r="B137" s="184"/>
      <c r="C137" s="184"/>
      <c r="D137" s="184"/>
      <c r="E137" s="184"/>
      <c r="F137" s="184"/>
      <c r="G137" s="184"/>
      <c r="H137" s="184"/>
      <c r="I137" s="184"/>
    </row>
    <row r="138" spans="1:9" ht="13.8">
      <c r="A138" s="484"/>
      <c r="B138" s="184"/>
      <c r="C138" s="184"/>
      <c r="D138" s="184"/>
      <c r="E138" s="188"/>
      <c r="F138" s="188"/>
      <c r="G138" s="188"/>
      <c r="H138" s="184"/>
      <c r="I138" s="184"/>
    </row>
    <row r="139" spans="1:9" ht="13.8">
      <c r="A139" s="484"/>
      <c r="B139" s="190"/>
      <c r="C139" s="190" t="s">
        <v>363</v>
      </c>
      <c r="D139" s="190"/>
      <c r="E139" s="190"/>
      <c r="F139" s="190"/>
      <c r="G139" s="190"/>
      <c r="H139" s="184"/>
      <c r="I139" s="184"/>
    </row>
    <row r="140" spans="1:9" ht="13.8">
      <c r="A140" s="484"/>
      <c r="B140" s="184"/>
      <c r="C140" s="184" t="s">
        <v>362</v>
      </c>
      <c r="D140" s="184"/>
      <c r="E140" s="184"/>
      <c r="F140" s="184"/>
      <c r="G140" s="184"/>
      <c r="H140" s="184"/>
      <c r="I140" s="184"/>
    </row>
    <row r="141" spans="1:9">
      <c r="A141" s="486"/>
      <c r="B141" s="192"/>
      <c r="C141" s="192" t="s">
        <v>127</v>
      </c>
      <c r="D141" s="192"/>
      <c r="E141" s="192"/>
      <c r="F141" s="192"/>
      <c r="G141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9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J10" sqref="J10"/>
    </sheetView>
  </sheetViews>
  <sheetFormatPr defaultRowHeight="13.2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4" t="s">
        <v>422</v>
      </c>
      <c r="B1" s="77"/>
      <c r="C1" s="77"/>
      <c r="D1" s="77"/>
      <c r="E1" s="77"/>
      <c r="F1" s="77"/>
      <c r="G1" s="527" t="s">
        <v>97</v>
      </c>
      <c r="H1" s="527"/>
      <c r="I1" s="359"/>
    </row>
    <row r="2" spans="1:9" ht="13.8">
      <c r="A2" s="76" t="s">
        <v>128</v>
      </c>
      <c r="B2" s="77"/>
      <c r="C2" s="77"/>
      <c r="D2" s="77"/>
      <c r="E2" s="77"/>
      <c r="F2" s="77"/>
      <c r="G2" s="525" t="str">
        <f>'ფორმა N1'!L2</f>
        <v>09/01/2020-11/1312020</v>
      </c>
      <c r="H2" s="525"/>
      <c r="I2" s="76"/>
    </row>
    <row r="3" spans="1:9" ht="13.8">
      <c r="A3" s="76"/>
      <c r="B3" s="76"/>
      <c r="C3" s="76"/>
      <c r="D3" s="76"/>
      <c r="E3" s="76"/>
      <c r="F3" s="76"/>
      <c r="G3" s="265"/>
      <c r="H3" s="265"/>
      <c r="I3" s="359"/>
    </row>
    <row r="4" spans="1:9" ht="13.8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3.8">
      <c r="A5" s="427" t="str">
        <f>'ფორმა N1'!A5</f>
        <v>მპგ "სოციალური სამართლიანობისათვის"</v>
      </c>
      <c r="B5" s="80"/>
      <c r="C5" s="80"/>
      <c r="D5" s="80"/>
      <c r="E5" s="80"/>
      <c r="F5" s="80"/>
      <c r="G5" s="81"/>
      <c r="H5" s="81"/>
      <c r="I5" s="81"/>
    </row>
    <row r="6" spans="1:9" ht="13.8">
      <c r="A6" s="77"/>
      <c r="B6" s="77"/>
      <c r="C6" s="77"/>
      <c r="D6" s="77"/>
      <c r="E6" s="77"/>
      <c r="F6" s="77"/>
      <c r="G6" s="76"/>
      <c r="H6" s="76"/>
      <c r="I6" s="76"/>
    </row>
    <row r="7" spans="1:9" ht="13.8">
      <c r="A7" s="264"/>
      <c r="B7" s="264"/>
      <c r="C7" s="264"/>
      <c r="D7" s="264"/>
      <c r="E7" s="264"/>
      <c r="F7" s="264"/>
      <c r="G7" s="78"/>
      <c r="H7" s="78"/>
      <c r="I7" s="359"/>
    </row>
    <row r="8" spans="1:9" ht="41.4">
      <c r="A8" s="355" t="s">
        <v>64</v>
      </c>
      <c r="B8" s="79" t="s">
        <v>314</v>
      </c>
      <c r="C8" s="90" t="s">
        <v>315</v>
      </c>
      <c r="D8" s="90" t="s">
        <v>215</v>
      </c>
      <c r="E8" s="90" t="s">
        <v>318</v>
      </c>
      <c r="F8" s="90" t="s">
        <v>317</v>
      </c>
      <c r="G8" s="90" t="s">
        <v>359</v>
      </c>
      <c r="H8" s="79" t="s">
        <v>10</v>
      </c>
      <c r="I8" s="79" t="s">
        <v>9</v>
      </c>
    </row>
    <row r="9" spans="1:9" ht="13.8">
      <c r="A9" s="356">
        <v>1</v>
      </c>
      <c r="B9" s="98" t="s">
        <v>645</v>
      </c>
      <c r="C9" s="98" t="s">
        <v>646</v>
      </c>
      <c r="D9" s="433" t="s">
        <v>647</v>
      </c>
      <c r="F9" s="98" t="s">
        <v>875</v>
      </c>
      <c r="G9" s="98"/>
      <c r="H9" s="4">
        <v>900</v>
      </c>
      <c r="I9" s="4">
        <v>900</v>
      </c>
    </row>
    <row r="10" spans="1:9" ht="13.8">
      <c r="A10" s="356"/>
      <c r="B10" s="357"/>
      <c r="C10" s="98"/>
      <c r="D10" s="98"/>
      <c r="E10" s="98"/>
      <c r="F10" s="98"/>
      <c r="G10" s="98"/>
      <c r="H10" s="4"/>
      <c r="I10" s="4"/>
    </row>
    <row r="11" spans="1:9" ht="13.8">
      <c r="A11" s="356"/>
      <c r="B11" s="357"/>
      <c r="C11" s="87"/>
      <c r="D11" s="87"/>
      <c r="E11" s="87"/>
      <c r="F11" s="87"/>
      <c r="G11" s="87"/>
      <c r="H11" s="4"/>
      <c r="I11" s="4"/>
    </row>
    <row r="12" spans="1:9" ht="13.8">
      <c r="A12" s="356"/>
      <c r="B12" s="357"/>
      <c r="C12" s="87"/>
      <c r="D12" s="87"/>
      <c r="E12" s="87"/>
      <c r="F12" s="87"/>
      <c r="G12" s="87"/>
      <c r="H12" s="4"/>
      <c r="I12" s="4"/>
    </row>
    <row r="13" spans="1:9" ht="13.8">
      <c r="A13" s="356"/>
      <c r="B13" s="357"/>
      <c r="C13" s="87"/>
      <c r="D13" s="87"/>
      <c r="E13" s="87"/>
      <c r="F13" s="87"/>
      <c r="G13" s="87"/>
      <c r="H13" s="4"/>
      <c r="I13" s="4"/>
    </row>
    <row r="14" spans="1:9" ht="13.8">
      <c r="A14" s="356"/>
      <c r="B14" s="357"/>
      <c r="C14" s="87"/>
      <c r="D14" s="87"/>
      <c r="E14" s="87"/>
      <c r="F14" s="87"/>
      <c r="G14" s="87"/>
      <c r="H14" s="4"/>
      <c r="I14" s="4"/>
    </row>
    <row r="15" spans="1:9" ht="13.8">
      <c r="A15" s="356"/>
      <c r="B15" s="357"/>
      <c r="C15" s="87"/>
      <c r="D15" s="87"/>
      <c r="E15" s="87"/>
      <c r="F15" s="87"/>
      <c r="G15" s="87"/>
      <c r="H15" s="4"/>
      <c r="I15" s="4"/>
    </row>
    <row r="16" spans="1:9" ht="13.8">
      <c r="A16" s="356"/>
      <c r="B16" s="357"/>
      <c r="C16" s="87"/>
      <c r="D16" s="87"/>
      <c r="E16" s="87"/>
      <c r="F16" s="87"/>
      <c r="G16" s="87"/>
      <c r="H16" s="4"/>
      <c r="I16" s="4"/>
    </row>
    <row r="17" spans="1:9" ht="13.8">
      <c r="A17" s="356"/>
      <c r="B17" s="357"/>
      <c r="C17" s="87"/>
      <c r="D17" s="87"/>
      <c r="E17" s="87"/>
      <c r="F17" s="87"/>
      <c r="G17" s="87"/>
      <c r="H17" s="4"/>
      <c r="I17" s="4"/>
    </row>
    <row r="18" spans="1:9" ht="13.8">
      <c r="A18" s="356"/>
      <c r="B18" s="357"/>
      <c r="C18" s="87"/>
      <c r="D18" s="87"/>
      <c r="E18" s="87"/>
      <c r="F18" s="87"/>
      <c r="G18" s="87"/>
      <c r="H18" s="4"/>
      <c r="I18" s="4"/>
    </row>
    <row r="19" spans="1:9" ht="13.8">
      <c r="A19" s="356"/>
      <c r="B19" s="357"/>
      <c r="C19" s="87"/>
      <c r="D19" s="87"/>
      <c r="E19" s="87"/>
      <c r="F19" s="87"/>
      <c r="G19" s="87"/>
      <c r="H19" s="4"/>
      <c r="I19" s="4"/>
    </row>
    <row r="20" spans="1:9" ht="13.8">
      <c r="A20" s="356"/>
      <c r="B20" s="357"/>
      <c r="C20" s="87"/>
      <c r="D20" s="87"/>
      <c r="E20" s="87"/>
      <c r="F20" s="87"/>
      <c r="G20" s="87"/>
      <c r="H20" s="4"/>
      <c r="I20" s="4"/>
    </row>
    <row r="21" spans="1:9" ht="13.8">
      <c r="A21" s="356"/>
      <c r="B21" s="357"/>
      <c r="C21" s="87"/>
      <c r="D21" s="87"/>
      <c r="E21" s="87"/>
      <c r="F21" s="87"/>
      <c r="G21" s="87"/>
      <c r="H21" s="4"/>
      <c r="I21" s="4"/>
    </row>
    <row r="22" spans="1:9" ht="13.8">
      <c r="A22" s="356"/>
      <c r="B22" s="357"/>
      <c r="C22" s="87"/>
      <c r="D22" s="87"/>
      <c r="E22" s="87"/>
      <c r="F22" s="87"/>
      <c r="G22" s="87"/>
      <c r="H22" s="4"/>
      <c r="I22" s="4"/>
    </row>
    <row r="23" spans="1:9" ht="13.8">
      <c r="A23" s="356"/>
      <c r="B23" s="357"/>
      <c r="C23" s="87"/>
      <c r="D23" s="87"/>
      <c r="E23" s="87"/>
      <c r="F23" s="87"/>
      <c r="G23" s="87"/>
      <c r="H23" s="4"/>
      <c r="I23" s="4"/>
    </row>
    <row r="24" spans="1:9" ht="13.8">
      <c r="A24" s="356"/>
      <c r="B24" s="357"/>
      <c r="C24" s="87"/>
      <c r="D24" s="87"/>
      <c r="E24" s="87"/>
      <c r="F24" s="87"/>
      <c r="G24" s="87"/>
      <c r="H24" s="4"/>
      <c r="I24" s="4"/>
    </row>
    <row r="25" spans="1:9" ht="13.8">
      <c r="A25" s="356"/>
      <c r="B25" s="357"/>
      <c r="C25" s="87"/>
      <c r="D25" s="87"/>
      <c r="E25" s="87"/>
      <c r="F25" s="87"/>
      <c r="G25" s="87"/>
      <c r="H25" s="4"/>
      <c r="I25" s="4"/>
    </row>
    <row r="26" spans="1:9" ht="13.8">
      <c r="A26" s="356"/>
      <c r="B26" s="357"/>
      <c r="C26" s="87"/>
      <c r="D26" s="87"/>
      <c r="E26" s="87"/>
      <c r="F26" s="87"/>
      <c r="G26" s="87"/>
      <c r="H26" s="4"/>
      <c r="I26" s="4"/>
    </row>
    <row r="27" spans="1:9" ht="13.8">
      <c r="A27" s="356"/>
      <c r="B27" s="357"/>
      <c r="C27" s="87"/>
      <c r="D27" s="87"/>
      <c r="E27" s="87"/>
      <c r="F27" s="87"/>
      <c r="G27" s="87"/>
      <c r="H27" s="4"/>
      <c r="I27" s="4"/>
    </row>
    <row r="28" spans="1:9" ht="13.8">
      <c r="A28" s="356"/>
      <c r="B28" s="357"/>
      <c r="C28" s="87"/>
      <c r="D28" s="87"/>
      <c r="E28" s="87"/>
      <c r="F28" s="87"/>
      <c r="G28" s="87"/>
      <c r="H28" s="4"/>
      <c r="I28" s="4"/>
    </row>
    <row r="29" spans="1:9" ht="13.8">
      <c r="A29" s="356"/>
      <c r="B29" s="357"/>
      <c r="C29" s="87"/>
      <c r="D29" s="87"/>
      <c r="E29" s="87"/>
      <c r="F29" s="87"/>
      <c r="G29" s="87"/>
      <c r="H29" s="4"/>
      <c r="I29" s="4"/>
    </row>
    <row r="30" spans="1:9" ht="13.8">
      <c r="A30" s="356"/>
      <c r="B30" s="357"/>
      <c r="C30" s="87"/>
      <c r="D30" s="87"/>
      <c r="E30" s="87"/>
      <c r="F30" s="87"/>
      <c r="G30" s="87"/>
      <c r="H30" s="4"/>
      <c r="I30" s="4"/>
    </row>
    <row r="31" spans="1:9" ht="13.8">
      <c r="A31" s="356"/>
      <c r="B31" s="357"/>
      <c r="C31" s="87"/>
      <c r="D31" s="87"/>
      <c r="E31" s="87"/>
      <c r="F31" s="87"/>
      <c r="G31" s="87"/>
      <c r="H31" s="4"/>
      <c r="I31" s="4"/>
    </row>
    <row r="32" spans="1:9" ht="13.8">
      <c r="A32" s="356"/>
      <c r="B32" s="357"/>
      <c r="C32" s="87"/>
      <c r="D32" s="87"/>
      <c r="E32" s="87"/>
      <c r="F32" s="87"/>
      <c r="G32" s="87"/>
      <c r="H32" s="4"/>
      <c r="I32" s="4"/>
    </row>
    <row r="33" spans="1:9" ht="13.8">
      <c r="A33" s="356"/>
      <c r="B33" s="357"/>
      <c r="C33" s="87"/>
      <c r="D33" s="87"/>
      <c r="E33" s="87"/>
      <c r="F33" s="87"/>
      <c r="G33" s="87"/>
      <c r="H33" s="4"/>
      <c r="I33" s="4"/>
    </row>
    <row r="34" spans="1:9" ht="13.8">
      <c r="A34" s="356"/>
      <c r="B34" s="358"/>
      <c r="C34" s="99"/>
      <c r="D34" s="99"/>
      <c r="E34" s="99"/>
      <c r="F34" s="99"/>
      <c r="G34" s="99" t="s">
        <v>313</v>
      </c>
      <c r="H34" s="86">
        <f>SUM(H9:H33)</f>
        <v>900</v>
      </c>
      <c r="I34" s="86">
        <f>SUM(I9:I33)</f>
        <v>900</v>
      </c>
    </row>
    <row r="35" spans="1:9" ht="13.8">
      <c r="A35" s="45"/>
      <c r="B35" s="45"/>
      <c r="C35" s="45"/>
      <c r="D35" s="45"/>
      <c r="E35" s="45"/>
      <c r="F35" s="45"/>
      <c r="G35" s="2"/>
      <c r="H35" s="2"/>
    </row>
    <row r="36" spans="1:9" ht="13.8">
      <c r="A36" s="201" t="s">
        <v>423</v>
      </c>
      <c r="B36" s="45"/>
      <c r="C36" s="45"/>
      <c r="D36" s="45"/>
      <c r="E36" s="45"/>
      <c r="F36" s="45"/>
      <c r="G36" s="2"/>
      <c r="H36" s="2"/>
    </row>
    <row r="37" spans="1:9" ht="13.8">
      <c r="A37" s="201"/>
      <c r="B37" s="45"/>
      <c r="C37" s="45"/>
      <c r="D37" s="45"/>
      <c r="E37" s="45"/>
      <c r="F37" s="45"/>
      <c r="G37" s="2"/>
      <c r="H37" s="2"/>
    </row>
    <row r="38" spans="1:9" ht="13.8">
      <c r="A38" s="201"/>
      <c r="B38" s="2"/>
      <c r="C38" s="2"/>
      <c r="D38" s="2"/>
      <c r="E38" s="2"/>
      <c r="F38" s="2"/>
      <c r="G38" s="2"/>
      <c r="H38" s="2"/>
    </row>
    <row r="39" spans="1:9" ht="13.8">
      <c r="A39" s="20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3.8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3.8">
      <c r="A42" s="2"/>
      <c r="B42" s="2"/>
      <c r="C42" s="2"/>
      <c r="D42" s="2"/>
      <c r="E42" s="2"/>
      <c r="F42" s="2"/>
      <c r="G42" s="2"/>
      <c r="H42" s="2"/>
    </row>
    <row r="43" spans="1:9" ht="13.8">
      <c r="A43" s="2"/>
      <c r="B43" s="2"/>
      <c r="C43" s="2"/>
      <c r="D43" s="2"/>
      <c r="E43" s="2"/>
      <c r="F43" s="2"/>
      <c r="G43" s="2"/>
      <c r="H43" s="12"/>
    </row>
    <row r="44" spans="1:9" ht="13.8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3.8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09375" defaultRowHeight="13.2"/>
  <cols>
    <col min="1" max="1" width="5.44140625" style="185" customWidth="1"/>
    <col min="2" max="2" width="13.109375" style="185" customWidth="1"/>
    <col min="3" max="3" width="15.109375" style="185" customWidth="1"/>
    <col min="4" max="4" width="18" style="185" customWidth="1"/>
    <col min="5" max="5" width="20.5546875" style="185" customWidth="1"/>
    <col min="6" max="6" width="21.33203125" style="185" customWidth="1"/>
    <col min="7" max="7" width="15.109375" style="185" customWidth="1"/>
    <col min="8" max="8" width="15.5546875" style="185" customWidth="1"/>
    <col min="9" max="9" width="13.44140625" style="185" customWidth="1"/>
    <col min="10" max="10" width="0" style="185" hidden="1" customWidth="1"/>
    <col min="11" max="16384" width="9.109375" style="185"/>
  </cols>
  <sheetData>
    <row r="1" spans="1:10" ht="13.8">
      <c r="A1" s="74" t="s">
        <v>424</v>
      </c>
      <c r="B1" s="74"/>
      <c r="C1" s="77"/>
      <c r="D1" s="77"/>
      <c r="E1" s="77"/>
      <c r="F1" s="77"/>
      <c r="G1" s="527" t="s">
        <v>97</v>
      </c>
      <c r="H1" s="527"/>
    </row>
    <row r="2" spans="1:10" ht="13.8">
      <c r="A2" s="76" t="s">
        <v>128</v>
      </c>
      <c r="B2" s="74"/>
      <c r="C2" s="77"/>
      <c r="D2" s="77"/>
      <c r="E2" s="77"/>
      <c r="F2" s="77"/>
      <c r="G2" s="525" t="str">
        <f>'ფორმა N1'!L2</f>
        <v>09/01/2020-11/1312020</v>
      </c>
      <c r="H2" s="525"/>
    </row>
    <row r="3" spans="1:10" ht="13.8">
      <c r="A3" s="76"/>
      <c r="B3" s="76"/>
      <c r="C3" s="76"/>
      <c r="D3" s="76"/>
      <c r="E3" s="76"/>
      <c r="F3" s="76"/>
      <c r="G3" s="265"/>
      <c r="H3" s="265"/>
    </row>
    <row r="4" spans="1:10" ht="13.8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3.8">
      <c r="A5" s="427" t="str">
        <f>'ფორმა N1'!A5</f>
        <v>მპგ "სოციალური სამართლიანობისათვის"</v>
      </c>
      <c r="B5" s="80"/>
      <c r="C5" s="80"/>
      <c r="D5" s="80"/>
      <c r="E5" s="80"/>
      <c r="F5" s="80"/>
      <c r="G5" s="81"/>
      <c r="H5" s="81"/>
    </row>
    <row r="6" spans="1:10" ht="13.8">
      <c r="A6" s="77"/>
      <c r="B6" s="77"/>
      <c r="C6" s="77"/>
      <c r="D6" s="77"/>
      <c r="E6" s="77"/>
      <c r="F6" s="77"/>
      <c r="G6" s="76"/>
      <c r="H6" s="76"/>
    </row>
    <row r="7" spans="1:10" ht="13.8">
      <c r="A7" s="264"/>
      <c r="B7" s="264"/>
      <c r="C7" s="264"/>
      <c r="D7" s="264"/>
      <c r="E7" s="264"/>
      <c r="F7" s="264"/>
      <c r="G7" s="78"/>
      <c r="H7" s="78"/>
    </row>
    <row r="8" spans="1:10" ht="27.6">
      <c r="A8" s="90" t="s">
        <v>64</v>
      </c>
      <c r="B8" s="90" t="s">
        <v>314</v>
      </c>
      <c r="C8" s="90" t="s">
        <v>315</v>
      </c>
      <c r="D8" s="90" t="s">
        <v>215</v>
      </c>
      <c r="E8" s="90" t="s">
        <v>323</v>
      </c>
      <c r="F8" s="90" t="s">
        <v>316</v>
      </c>
      <c r="G8" s="79" t="s">
        <v>10</v>
      </c>
      <c r="H8" s="79" t="s">
        <v>9</v>
      </c>
      <c r="J8" s="218" t="s">
        <v>322</v>
      </c>
    </row>
    <row r="9" spans="1:10" ht="13.8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3.8">
      <c r="A10" s="98"/>
      <c r="B10" s="98"/>
      <c r="C10" s="98"/>
      <c r="D10" s="98"/>
      <c r="E10" s="98"/>
      <c r="F10" s="98"/>
      <c r="G10" s="4"/>
      <c r="H10" s="4"/>
    </row>
    <row r="11" spans="1:10" ht="13.8">
      <c r="A11" s="87"/>
      <c r="B11" s="87"/>
      <c r="C11" s="87"/>
      <c r="D11" s="87"/>
      <c r="E11" s="87"/>
      <c r="F11" s="87"/>
      <c r="G11" s="4"/>
      <c r="H11" s="4"/>
    </row>
    <row r="12" spans="1:10" ht="13.8">
      <c r="A12" s="87"/>
      <c r="B12" s="87"/>
      <c r="C12" s="87"/>
      <c r="D12" s="87"/>
      <c r="E12" s="87"/>
      <c r="F12" s="87"/>
      <c r="G12" s="4"/>
      <c r="H12" s="4"/>
    </row>
    <row r="13" spans="1:10" ht="13.8">
      <c r="A13" s="87"/>
      <c r="B13" s="87"/>
      <c r="C13" s="87"/>
      <c r="D13" s="87"/>
      <c r="E13" s="87"/>
      <c r="F13" s="87"/>
      <c r="G13" s="4"/>
      <c r="H13" s="4"/>
    </row>
    <row r="14" spans="1:10" ht="13.8">
      <c r="A14" s="87"/>
      <c r="B14" s="87"/>
      <c r="C14" s="87"/>
      <c r="D14" s="87"/>
      <c r="E14" s="87"/>
      <c r="F14" s="87"/>
      <c r="G14" s="4"/>
      <c r="H14" s="4"/>
    </row>
    <row r="15" spans="1:10" ht="13.8">
      <c r="A15" s="87"/>
      <c r="B15" s="87"/>
      <c r="C15" s="87"/>
      <c r="D15" s="87"/>
      <c r="E15" s="87"/>
      <c r="F15" s="87"/>
      <c r="G15" s="4"/>
      <c r="H15" s="4"/>
    </row>
    <row r="16" spans="1:10" ht="13.8">
      <c r="A16" s="87"/>
      <c r="B16" s="87"/>
      <c r="C16" s="87"/>
      <c r="D16" s="87"/>
      <c r="E16" s="87"/>
      <c r="F16" s="87"/>
      <c r="G16" s="4"/>
      <c r="H16" s="4"/>
    </row>
    <row r="17" spans="1:8" ht="13.8">
      <c r="A17" s="87"/>
      <c r="B17" s="87"/>
      <c r="C17" s="87"/>
      <c r="D17" s="87"/>
      <c r="E17" s="87"/>
      <c r="F17" s="87"/>
      <c r="G17" s="4"/>
      <c r="H17" s="4"/>
    </row>
    <row r="18" spans="1:8" ht="13.8">
      <c r="A18" s="87"/>
      <c r="B18" s="87"/>
      <c r="C18" s="87"/>
      <c r="D18" s="87"/>
      <c r="E18" s="87"/>
      <c r="F18" s="87"/>
      <c r="G18" s="4"/>
      <c r="H18" s="4"/>
    </row>
    <row r="19" spans="1:8" ht="13.8">
      <c r="A19" s="87"/>
      <c r="B19" s="87"/>
      <c r="C19" s="87"/>
      <c r="D19" s="87"/>
      <c r="E19" s="87"/>
      <c r="F19" s="87"/>
      <c r="G19" s="4"/>
      <c r="H19" s="4"/>
    </row>
    <row r="20" spans="1:8" ht="13.8">
      <c r="A20" s="87"/>
      <c r="B20" s="87"/>
      <c r="C20" s="87"/>
      <c r="D20" s="87"/>
      <c r="E20" s="87"/>
      <c r="F20" s="87"/>
      <c r="G20" s="4"/>
      <c r="H20" s="4"/>
    </row>
    <row r="21" spans="1:8" ht="13.8">
      <c r="A21" s="87"/>
      <c r="B21" s="87"/>
      <c r="C21" s="87"/>
      <c r="D21" s="87"/>
      <c r="E21" s="87"/>
      <c r="F21" s="87"/>
      <c r="G21" s="4"/>
      <c r="H21" s="4"/>
    </row>
    <row r="22" spans="1:8" ht="13.8">
      <c r="A22" s="87"/>
      <c r="B22" s="87"/>
      <c r="C22" s="87"/>
      <c r="D22" s="87"/>
      <c r="E22" s="87"/>
      <c r="F22" s="87"/>
      <c r="G22" s="4"/>
      <c r="H22" s="4"/>
    </row>
    <row r="23" spans="1:8" ht="13.8">
      <c r="A23" s="87"/>
      <c r="B23" s="87"/>
      <c r="C23" s="87"/>
      <c r="D23" s="87"/>
      <c r="E23" s="87"/>
      <c r="F23" s="87"/>
      <c r="G23" s="4"/>
      <c r="H23" s="4"/>
    </row>
    <row r="24" spans="1:8" ht="13.8">
      <c r="A24" s="87"/>
      <c r="B24" s="87"/>
      <c r="C24" s="87"/>
      <c r="D24" s="87"/>
      <c r="E24" s="87"/>
      <c r="F24" s="87"/>
      <c r="G24" s="4"/>
      <c r="H24" s="4"/>
    </row>
    <row r="25" spans="1:8" ht="13.8">
      <c r="A25" s="87"/>
      <c r="B25" s="87"/>
      <c r="C25" s="87"/>
      <c r="D25" s="87"/>
      <c r="E25" s="87"/>
      <c r="F25" s="87"/>
      <c r="G25" s="4"/>
      <c r="H25" s="4"/>
    </row>
    <row r="26" spans="1:8" ht="13.8">
      <c r="A26" s="87"/>
      <c r="B26" s="87"/>
      <c r="C26" s="87"/>
      <c r="D26" s="87"/>
      <c r="E26" s="87"/>
      <c r="F26" s="87"/>
      <c r="G26" s="4"/>
      <c r="H26" s="4"/>
    </row>
    <row r="27" spans="1:8" ht="13.8">
      <c r="A27" s="87"/>
      <c r="B27" s="87"/>
      <c r="C27" s="87"/>
      <c r="D27" s="87"/>
      <c r="E27" s="87"/>
      <c r="F27" s="87"/>
      <c r="G27" s="4"/>
      <c r="H27" s="4"/>
    </row>
    <row r="28" spans="1:8" ht="13.8">
      <c r="A28" s="87"/>
      <c r="B28" s="87"/>
      <c r="C28" s="87"/>
      <c r="D28" s="87"/>
      <c r="E28" s="87"/>
      <c r="F28" s="87"/>
      <c r="G28" s="4"/>
      <c r="H28" s="4"/>
    </row>
    <row r="29" spans="1:8" ht="13.8">
      <c r="A29" s="87"/>
      <c r="B29" s="87"/>
      <c r="C29" s="87"/>
      <c r="D29" s="87"/>
      <c r="E29" s="87"/>
      <c r="F29" s="87"/>
      <c r="G29" s="4"/>
      <c r="H29" s="4"/>
    </row>
    <row r="30" spans="1:8" ht="13.8">
      <c r="A30" s="87"/>
      <c r="B30" s="87"/>
      <c r="C30" s="87"/>
      <c r="D30" s="87"/>
      <c r="E30" s="87"/>
      <c r="F30" s="87"/>
      <c r="G30" s="4"/>
      <c r="H30" s="4"/>
    </row>
    <row r="31" spans="1:8" ht="13.8">
      <c r="A31" s="87"/>
      <c r="B31" s="87"/>
      <c r="C31" s="87"/>
      <c r="D31" s="87"/>
      <c r="E31" s="87"/>
      <c r="F31" s="87"/>
      <c r="G31" s="4"/>
      <c r="H31" s="4"/>
    </row>
    <row r="32" spans="1:8" ht="13.8">
      <c r="A32" s="87"/>
      <c r="B32" s="87"/>
      <c r="C32" s="87"/>
      <c r="D32" s="87"/>
      <c r="E32" s="87"/>
      <c r="F32" s="87"/>
      <c r="G32" s="4"/>
      <c r="H32" s="4"/>
    </row>
    <row r="33" spans="1:9" ht="13.8">
      <c r="A33" s="87"/>
      <c r="B33" s="87"/>
      <c r="C33" s="87"/>
      <c r="D33" s="87"/>
      <c r="E33" s="87"/>
      <c r="F33" s="87"/>
      <c r="G33" s="4"/>
      <c r="H33" s="4"/>
    </row>
    <row r="34" spans="1:9" ht="13.8">
      <c r="A34" s="87"/>
      <c r="B34" s="99"/>
      <c r="C34" s="99"/>
      <c r="D34" s="99"/>
      <c r="E34" s="99"/>
      <c r="F34" s="99" t="s">
        <v>321</v>
      </c>
      <c r="G34" s="86">
        <f>SUM(G9:G33)</f>
        <v>0</v>
      </c>
      <c r="H34" s="86">
        <f>SUM(H9:H33)</f>
        <v>0</v>
      </c>
    </row>
    <row r="35" spans="1:9" ht="13.8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3.8">
      <c r="A36" s="217" t="s">
        <v>425</v>
      </c>
      <c r="B36" s="217"/>
      <c r="C36" s="216"/>
      <c r="D36" s="216"/>
      <c r="E36" s="216"/>
      <c r="F36" s="216"/>
      <c r="G36" s="216"/>
      <c r="H36" s="184"/>
      <c r="I36" s="184"/>
    </row>
    <row r="37" spans="1:9" ht="13.8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3.8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3.8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3.8">
      <c r="A41" s="190" t="s">
        <v>96</v>
      </c>
      <c r="B41" s="190"/>
      <c r="C41" s="184"/>
      <c r="D41" s="184"/>
      <c r="E41" s="184"/>
      <c r="F41" s="184"/>
      <c r="G41" s="184"/>
      <c r="H41" s="184"/>
      <c r="I41" s="184"/>
    </row>
    <row r="42" spans="1:9" ht="13.8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3.8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3.8">
      <c r="A44" s="190"/>
      <c r="B44" s="190"/>
      <c r="C44" s="190" t="s">
        <v>385</v>
      </c>
      <c r="D44" s="190"/>
      <c r="E44" s="216"/>
      <c r="F44" s="190"/>
      <c r="G44" s="190"/>
      <c r="H44" s="184"/>
      <c r="I44" s="191"/>
    </row>
    <row r="45" spans="1:9" ht="13.8">
      <c r="A45" s="184"/>
      <c r="B45" s="184"/>
      <c r="C45" s="184" t="s">
        <v>253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127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6"/>
  <sheetViews>
    <sheetView view="pageBreakPreview" topLeftCell="C18" zoomScale="80" zoomScaleSheetLayoutView="80" workbookViewId="0">
      <selection activeCell="E20" sqref="E20"/>
    </sheetView>
  </sheetViews>
  <sheetFormatPr defaultColWidth="9.109375" defaultRowHeight="13.2"/>
  <cols>
    <col min="1" max="1" width="5.44140625" style="185" customWidth="1"/>
    <col min="2" max="2" width="20.33203125" style="185" bestFit="1" customWidth="1"/>
    <col min="3" max="3" width="20.88671875" style="185" bestFit="1" customWidth="1"/>
    <col min="4" max="4" width="19.33203125" style="185" customWidth="1"/>
    <col min="5" max="5" width="16.88671875" style="185" customWidth="1"/>
    <col min="6" max="6" width="13.109375" style="185" customWidth="1"/>
    <col min="7" max="7" width="17" style="185" customWidth="1"/>
    <col min="8" max="8" width="13.6640625" style="185" customWidth="1"/>
    <col min="9" max="9" width="19.44140625" style="185" bestFit="1" customWidth="1"/>
    <col min="10" max="10" width="18.5546875" style="185" bestFit="1" customWidth="1"/>
    <col min="11" max="11" width="16.6640625" style="185" customWidth="1"/>
    <col min="12" max="12" width="17.6640625" style="185" customWidth="1"/>
    <col min="13" max="13" width="12.88671875" style="185" customWidth="1"/>
    <col min="14" max="16384" width="9.109375" style="185"/>
  </cols>
  <sheetData>
    <row r="2" spans="1:13" ht="13.8">
      <c r="A2" s="532" t="s">
        <v>426</v>
      </c>
      <c r="B2" s="532"/>
      <c r="C2" s="532"/>
      <c r="D2" s="532"/>
      <c r="E2" s="532"/>
      <c r="F2" s="346"/>
      <c r="G2" s="77"/>
      <c r="H2" s="77"/>
      <c r="I2" s="77"/>
      <c r="J2" s="77"/>
      <c r="K2" s="265"/>
      <c r="L2" s="266"/>
      <c r="M2" s="266" t="s">
        <v>97</v>
      </c>
    </row>
    <row r="3" spans="1:13" ht="13.8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65"/>
      <c r="L3" s="525" t="str">
        <f>'ფორმა N1'!L2</f>
        <v>09/01/2020-11/1312020</v>
      </c>
      <c r="M3" s="525"/>
    </row>
    <row r="4" spans="1:13" ht="13.8">
      <c r="A4" s="76"/>
      <c r="B4" s="76"/>
      <c r="C4" s="76"/>
      <c r="D4" s="74"/>
      <c r="E4" s="74"/>
      <c r="F4" s="74"/>
      <c r="G4" s="74"/>
      <c r="H4" s="74"/>
      <c r="I4" s="74"/>
      <c r="J4" s="74"/>
      <c r="K4" s="265"/>
      <c r="L4" s="265"/>
      <c r="M4" s="265"/>
    </row>
    <row r="5" spans="1:13" ht="13.8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3.8">
      <c r="A6" s="427" t="str">
        <f>'ფორმა N1'!A5</f>
        <v>მპგ "სოციალური სამართლიანობისათვის"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3.8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3.8">
      <c r="A8" s="264"/>
      <c r="B8" s="373"/>
      <c r="C8" s="264"/>
      <c r="D8" s="264"/>
      <c r="E8" s="264"/>
      <c r="F8" s="264"/>
      <c r="G8" s="264"/>
      <c r="H8" s="264"/>
      <c r="I8" s="264"/>
      <c r="J8" s="264"/>
      <c r="K8" s="78"/>
      <c r="L8" s="78"/>
      <c r="M8" s="78"/>
    </row>
    <row r="9" spans="1:13" ht="41.4">
      <c r="A9" s="90" t="s">
        <v>64</v>
      </c>
      <c r="B9" s="90" t="s">
        <v>462</v>
      </c>
      <c r="C9" s="90" t="s">
        <v>427</v>
      </c>
      <c r="D9" s="90" t="s">
        <v>428</v>
      </c>
      <c r="E9" s="90" t="s">
        <v>429</v>
      </c>
      <c r="F9" s="90" t="s">
        <v>430</v>
      </c>
      <c r="G9" s="90" t="s">
        <v>431</v>
      </c>
      <c r="H9" s="90" t="s">
        <v>432</v>
      </c>
      <c r="I9" s="90" t="s">
        <v>433</v>
      </c>
      <c r="J9" s="90" t="s">
        <v>434</v>
      </c>
      <c r="K9" s="90" t="s">
        <v>435</v>
      </c>
      <c r="L9" s="90" t="s">
        <v>436</v>
      </c>
      <c r="M9" s="90" t="s">
        <v>299</v>
      </c>
    </row>
    <row r="10" spans="1:13" ht="82.8">
      <c r="A10" s="98">
        <v>1</v>
      </c>
      <c r="B10" s="380"/>
      <c r="C10" s="465" t="s">
        <v>548</v>
      </c>
      <c r="D10" s="466" t="s">
        <v>549</v>
      </c>
      <c r="E10" s="467" t="s">
        <v>550</v>
      </c>
      <c r="F10" s="98" t="s">
        <v>551</v>
      </c>
      <c r="G10" s="98"/>
      <c r="H10" s="98"/>
      <c r="I10" s="98" t="s">
        <v>551</v>
      </c>
      <c r="J10" s="98"/>
      <c r="K10" s="4"/>
      <c r="L10" s="4">
        <v>13600</v>
      </c>
      <c r="M10" s="98"/>
    </row>
    <row r="11" spans="1:13" ht="82.8">
      <c r="A11" s="98">
        <v>2</v>
      </c>
      <c r="B11" s="380"/>
      <c r="C11" s="465" t="s">
        <v>552</v>
      </c>
      <c r="D11" s="466" t="s">
        <v>553</v>
      </c>
      <c r="E11" s="468">
        <v>405339218</v>
      </c>
      <c r="F11" s="98" t="s">
        <v>551</v>
      </c>
      <c r="G11" s="87"/>
      <c r="H11" s="87"/>
      <c r="I11" s="98" t="s">
        <v>551</v>
      </c>
      <c r="J11" s="98"/>
      <c r="K11" s="4"/>
      <c r="L11" s="4">
        <v>46116</v>
      </c>
      <c r="M11" s="98"/>
    </row>
    <row r="12" spans="1:13" ht="82.8">
      <c r="A12" s="98">
        <v>3</v>
      </c>
      <c r="B12" s="380"/>
      <c r="C12" s="465" t="s">
        <v>554</v>
      </c>
      <c r="D12" s="466" t="s">
        <v>555</v>
      </c>
      <c r="E12" s="87"/>
      <c r="F12" s="98" t="s">
        <v>551</v>
      </c>
      <c r="G12" s="87"/>
      <c r="H12" s="87"/>
      <c r="I12" s="98" t="s">
        <v>551</v>
      </c>
      <c r="J12" s="87"/>
      <c r="K12" s="4"/>
      <c r="L12" s="4">
        <v>200</v>
      </c>
      <c r="M12" s="87"/>
    </row>
    <row r="13" spans="1:13" ht="82.8">
      <c r="A13" s="98">
        <v>4</v>
      </c>
      <c r="B13" s="380"/>
      <c r="C13" s="465" t="s">
        <v>554</v>
      </c>
      <c r="D13" s="466" t="s">
        <v>556</v>
      </c>
      <c r="E13" s="467" t="s">
        <v>557</v>
      </c>
      <c r="F13" s="98" t="s">
        <v>551</v>
      </c>
      <c r="G13" s="87"/>
      <c r="H13" s="87"/>
      <c r="I13" s="98" t="s">
        <v>551</v>
      </c>
      <c r="J13" s="87"/>
      <c r="K13" s="4"/>
      <c r="L13" s="4">
        <v>1500</v>
      </c>
      <c r="M13" s="87"/>
    </row>
    <row r="14" spans="1:13" ht="82.8">
      <c r="A14" s="98">
        <v>5</v>
      </c>
      <c r="B14" s="380"/>
      <c r="C14" s="465" t="s">
        <v>554</v>
      </c>
      <c r="D14" s="466" t="s">
        <v>558</v>
      </c>
      <c r="E14" s="467" t="s">
        <v>559</v>
      </c>
      <c r="F14" s="98" t="s">
        <v>551</v>
      </c>
      <c r="G14" s="87"/>
      <c r="H14" s="87"/>
      <c r="I14" s="98" t="s">
        <v>551</v>
      </c>
      <c r="J14" s="87"/>
      <c r="K14" s="4"/>
      <c r="L14" s="4">
        <v>826</v>
      </c>
      <c r="M14" s="87"/>
    </row>
    <row r="15" spans="1:13" ht="82.8">
      <c r="A15" s="98">
        <v>6</v>
      </c>
      <c r="B15" s="380"/>
      <c r="C15" s="465" t="s">
        <v>552</v>
      </c>
      <c r="D15" s="381" t="s">
        <v>560</v>
      </c>
      <c r="E15" s="87">
        <v>206271595</v>
      </c>
      <c r="F15" s="98" t="s">
        <v>551</v>
      </c>
      <c r="G15" s="87"/>
      <c r="H15" s="87"/>
      <c r="I15" s="98" t="s">
        <v>551</v>
      </c>
      <c r="J15" s="87"/>
      <c r="K15" s="4"/>
      <c r="L15" s="4">
        <v>2870</v>
      </c>
      <c r="M15" s="87"/>
    </row>
    <row r="16" spans="1:13" ht="82.8">
      <c r="A16" s="98">
        <v>7</v>
      </c>
      <c r="B16" s="380"/>
      <c r="C16" s="465" t="s">
        <v>554</v>
      </c>
      <c r="D16" s="87" t="s">
        <v>561</v>
      </c>
      <c r="F16" s="98" t="s">
        <v>551</v>
      </c>
      <c r="G16" s="87"/>
      <c r="H16" s="87"/>
      <c r="I16" s="98" t="s">
        <v>551</v>
      </c>
      <c r="J16" s="87"/>
      <c r="K16" s="4"/>
      <c r="L16" s="4">
        <v>2180.27</v>
      </c>
      <c r="M16" s="87"/>
    </row>
    <row r="17" spans="1:13" ht="82.8">
      <c r="A17" s="98">
        <v>8</v>
      </c>
      <c r="B17" s="380"/>
      <c r="C17" s="465" t="s">
        <v>552</v>
      </c>
      <c r="D17" s="381" t="s">
        <v>562</v>
      </c>
      <c r="E17" s="469" t="s">
        <v>563</v>
      </c>
      <c r="F17" s="98" t="s">
        <v>551</v>
      </c>
      <c r="G17" s="87"/>
      <c r="H17" s="87"/>
      <c r="I17" s="98" t="s">
        <v>551</v>
      </c>
      <c r="J17" s="87"/>
      <c r="K17" s="4"/>
      <c r="L17" s="4">
        <v>750</v>
      </c>
      <c r="M17" s="87"/>
    </row>
    <row r="18" spans="1:13" ht="82.8">
      <c r="A18" s="98">
        <v>9</v>
      </c>
      <c r="B18" s="380"/>
      <c r="C18" s="347" t="s">
        <v>335</v>
      </c>
      <c r="D18" s="470" t="s">
        <v>564</v>
      </c>
      <c r="E18" s="451" t="s">
        <v>565</v>
      </c>
      <c r="F18" s="98" t="s">
        <v>551</v>
      </c>
      <c r="G18" s="87"/>
      <c r="H18" s="87"/>
      <c r="I18" s="98" t="s">
        <v>551</v>
      </c>
      <c r="J18" s="87"/>
      <c r="K18" s="4"/>
      <c r="L18" s="4">
        <v>200</v>
      </c>
      <c r="M18" s="87"/>
    </row>
    <row r="19" spans="1:13" ht="25.8" customHeight="1">
      <c r="A19" s="98">
        <v>10</v>
      </c>
      <c r="B19" s="380"/>
      <c r="C19" s="347" t="s">
        <v>335</v>
      </c>
      <c r="D19" s="470" t="s">
        <v>566</v>
      </c>
      <c r="E19" s="451"/>
      <c r="F19" s="98" t="s">
        <v>551</v>
      </c>
      <c r="G19" s="87"/>
      <c r="H19" s="87"/>
      <c r="I19" s="98" t="s">
        <v>551</v>
      </c>
      <c r="J19" s="87"/>
      <c r="K19" s="4"/>
      <c r="L19" s="4">
        <v>900</v>
      </c>
      <c r="M19" s="87"/>
    </row>
    <row r="20" spans="1:13" ht="82.8">
      <c r="A20" s="98">
        <v>11</v>
      </c>
      <c r="B20" s="380"/>
      <c r="C20" s="347" t="s">
        <v>335</v>
      </c>
      <c r="D20" s="470" t="s">
        <v>567</v>
      </c>
      <c r="E20" s="451" t="s">
        <v>568</v>
      </c>
      <c r="F20" s="98" t="s">
        <v>551</v>
      </c>
      <c r="G20" s="87"/>
      <c r="H20" s="87"/>
      <c r="I20" s="98" t="s">
        <v>551</v>
      </c>
      <c r="J20" s="87"/>
      <c r="K20" s="4"/>
      <c r="L20" s="4">
        <v>5300</v>
      </c>
      <c r="M20" s="87"/>
    </row>
    <row r="21" spans="1:13" ht="82.8">
      <c r="A21" s="98">
        <v>12</v>
      </c>
      <c r="B21" s="380"/>
      <c r="C21" s="347" t="s">
        <v>335</v>
      </c>
      <c r="D21" s="470" t="s">
        <v>569</v>
      </c>
      <c r="E21" s="451" t="s">
        <v>570</v>
      </c>
      <c r="F21" s="98" t="s">
        <v>551</v>
      </c>
      <c r="G21" s="87"/>
      <c r="H21" s="87"/>
      <c r="I21" s="98" t="s">
        <v>551</v>
      </c>
      <c r="J21" s="87"/>
      <c r="K21" s="4"/>
      <c r="L21" s="471">
        <v>400</v>
      </c>
      <c r="M21" s="87"/>
    </row>
    <row r="22" spans="1:13" ht="82.8">
      <c r="A22" s="98">
        <v>13</v>
      </c>
      <c r="B22" s="380"/>
      <c r="C22" s="347" t="s">
        <v>335</v>
      </c>
      <c r="D22" s="470" t="s">
        <v>571</v>
      </c>
      <c r="E22" s="451" t="s">
        <v>572</v>
      </c>
      <c r="F22" s="98" t="s">
        <v>551</v>
      </c>
      <c r="G22" s="87"/>
      <c r="H22" s="87"/>
      <c r="I22" s="98" t="s">
        <v>551</v>
      </c>
      <c r="J22" s="87"/>
      <c r="K22" s="4"/>
      <c r="L22" s="471">
        <v>6400</v>
      </c>
      <c r="M22" s="87"/>
    </row>
    <row r="23" spans="1:13" ht="82.8">
      <c r="A23" s="98">
        <v>14</v>
      </c>
      <c r="B23" s="380"/>
      <c r="C23" s="347" t="s">
        <v>335</v>
      </c>
      <c r="D23" s="470" t="s">
        <v>573</v>
      </c>
      <c r="E23" s="451" t="s">
        <v>574</v>
      </c>
      <c r="F23" s="98" t="s">
        <v>551</v>
      </c>
      <c r="G23" s="87"/>
      <c r="H23" s="87"/>
      <c r="I23" s="98" t="s">
        <v>551</v>
      </c>
      <c r="J23" s="87"/>
      <c r="K23" s="4"/>
      <c r="L23" s="471">
        <v>1200</v>
      </c>
      <c r="M23" s="87"/>
    </row>
    <row r="24" spans="1:13" ht="82.8">
      <c r="A24" s="98">
        <v>15</v>
      </c>
      <c r="B24" s="380"/>
      <c r="C24" s="347" t="s">
        <v>335</v>
      </c>
      <c r="D24" s="435" t="s">
        <v>575</v>
      </c>
      <c r="E24" s="472" t="s">
        <v>576</v>
      </c>
      <c r="F24" s="98" t="s">
        <v>551</v>
      </c>
      <c r="G24" s="87"/>
      <c r="H24" s="87"/>
      <c r="I24" s="98" t="s">
        <v>551</v>
      </c>
      <c r="J24" s="87"/>
      <c r="K24" s="4"/>
      <c r="L24" s="4">
        <v>200</v>
      </c>
      <c r="M24" s="87"/>
    </row>
    <row r="25" spans="1:13" ht="82.8">
      <c r="A25" s="98">
        <v>18</v>
      </c>
      <c r="B25" s="380"/>
      <c r="C25" s="347" t="s">
        <v>335</v>
      </c>
      <c r="D25" s="435" t="s">
        <v>578</v>
      </c>
      <c r="E25" s="472" t="s">
        <v>579</v>
      </c>
      <c r="F25" s="98" t="s">
        <v>551</v>
      </c>
      <c r="G25" s="87"/>
      <c r="H25" s="87"/>
      <c r="I25" s="98" t="s">
        <v>551</v>
      </c>
      <c r="J25" s="87"/>
      <c r="K25" s="4"/>
      <c r="L25" s="4">
        <v>800</v>
      </c>
      <c r="M25" s="87"/>
    </row>
    <row r="26" spans="1:13" ht="82.8">
      <c r="A26" s="98">
        <v>19</v>
      </c>
      <c r="B26" s="380"/>
      <c r="C26" s="347" t="s">
        <v>554</v>
      </c>
      <c r="D26" s="435" t="s">
        <v>580</v>
      </c>
      <c r="E26" s="472"/>
      <c r="F26" s="98" t="s">
        <v>551</v>
      </c>
      <c r="G26" s="87"/>
      <c r="H26" s="87"/>
      <c r="I26" s="98" t="s">
        <v>551</v>
      </c>
      <c r="J26" s="87"/>
      <c r="K26" s="4"/>
      <c r="L26" s="4">
        <v>100</v>
      </c>
      <c r="M26" s="87"/>
    </row>
    <row r="27" spans="1:13" ht="82.8">
      <c r="A27" s="98">
        <v>20</v>
      </c>
      <c r="B27" s="380"/>
      <c r="C27" s="347" t="s">
        <v>335</v>
      </c>
      <c r="D27" s="456" t="s">
        <v>581</v>
      </c>
      <c r="E27" s="473" t="s">
        <v>582</v>
      </c>
      <c r="F27" s="98" t="s">
        <v>551</v>
      </c>
      <c r="G27" s="87"/>
      <c r="H27" s="87"/>
      <c r="I27" s="98" t="s">
        <v>551</v>
      </c>
      <c r="J27" s="87"/>
      <c r="K27" s="4"/>
      <c r="L27" s="4">
        <v>300</v>
      </c>
      <c r="M27" s="87"/>
    </row>
    <row r="28" spans="1:13" ht="13.8">
      <c r="A28" s="98">
        <v>21</v>
      </c>
      <c r="B28" s="380"/>
      <c r="C28" s="347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3.8">
      <c r="A29" s="98">
        <v>22</v>
      </c>
      <c r="B29" s="380"/>
      <c r="C29" s="347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3.8">
      <c r="A30" s="98">
        <v>23</v>
      </c>
      <c r="B30" s="380"/>
      <c r="C30" s="347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3.8">
      <c r="A31" s="98">
        <v>24</v>
      </c>
      <c r="B31" s="380"/>
      <c r="C31" s="347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3.8">
      <c r="A32" s="87" t="s">
        <v>259</v>
      </c>
      <c r="B32" s="381"/>
      <c r="C32" s="347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3.8">
      <c r="A33" s="87"/>
      <c r="B33" s="381"/>
      <c r="C33" s="347"/>
      <c r="D33" s="99"/>
      <c r="E33" s="99"/>
      <c r="F33" s="99"/>
      <c r="G33" s="99"/>
      <c r="H33" s="87"/>
      <c r="I33" s="87"/>
      <c r="J33" s="87"/>
      <c r="K33" s="87" t="s">
        <v>437</v>
      </c>
      <c r="L33" s="86">
        <f>SUM(L10:L32)</f>
        <v>83842.27</v>
      </c>
      <c r="M33" s="87"/>
    </row>
    <row r="34" spans="1:13" ht="13.8">
      <c r="A34" s="216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184"/>
    </row>
    <row r="35" spans="1:13" ht="13.8">
      <c r="A35" s="217" t="s">
        <v>438</v>
      </c>
      <c r="B35" s="217"/>
      <c r="C35" s="217"/>
      <c r="D35" s="216"/>
      <c r="E35" s="216"/>
      <c r="F35" s="216"/>
      <c r="G35" s="216"/>
      <c r="H35" s="216"/>
      <c r="I35" s="216"/>
      <c r="J35" s="216"/>
      <c r="K35" s="216"/>
      <c r="L35" s="184"/>
    </row>
    <row r="36" spans="1:13" ht="13.8">
      <c r="A36" s="217" t="s">
        <v>439</v>
      </c>
      <c r="B36" s="217"/>
      <c r="C36" s="217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3.8">
      <c r="A37" s="201" t="s">
        <v>440</v>
      </c>
      <c r="B37" s="201"/>
      <c r="C37" s="217"/>
      <c r="D37" s="184"/>
      <c r="E37" s="184"/>
      <c r="F37" s="184"/>
      <c r="G37" s="184"/>
      <c r="H37" s="184"/>
      <c r="I37" s="184"/>
      <c r="J37" s="184"/>
      <c r="K37" s="184"/>
      <c r="L37" s="474"/>
    </row>
    <row r="38" spans="1:13" ht="13.8">
      <c r="A38" s="201" t="s">
        <v>441</v>
      </c>
      <c r="B38" s="201"/>
      <c r="C38" s="217"/>
      <c r="D38" s="184"/>
      <c r="E38" s="184"/>
      <c r="F38" s="184"/>
      <c r="G38" s="184"/>
      <c r="H38" s="184"/>
      <c r="I38" s="184"/>
      <c r="J38" s="184"/>
      <c r="K38" s="184"/>
      <c r="L38" s="184"/>
    </row>
    <row r="39" spans="1:13" ht="15" customHeight="1">
      <c r="A39" s="537" t="s">
        <v>458</v>
      </c>
      <c r="B39" s="537"/>
      <c r="C39" s="537"/>
      <c r="D39" s="537"/>
      <c r="E39" s="537"/>
      <c r="F39" s="537"/>
      <c r="G39" s="537"/>
      <c r="H39" s="537"/>
      <c r="I39" s="537"/>
      <c r="J39" s="537"/>
      <c r="K39" s="537"/>
      <c r="L39" s="537"/>
    </row>
    <row r="40" spans="1:13" ht="15" customHeight="1">
      <c r="A40" s="537"/>
      <c r="B40" s="537"/>
      <c r="C40" s="537"/>
      <c r="D40" s="537"/>
      <c r="E40" s="537"/>
      <c r="F40" s="537"/>
      <c r="G40" s="537"/>
      <c r="H40" s="537"/>
      <c r="I40" s="537"/>
      <c r="J40" s="537"/>
      <c r="K40" s="537"/>
      <c r="L40" s="537"/>
    </row>
    <row r="41" spans="1:13" ht="12.75" customHeight="1">
      <c r="A41" s="371"/>
      <c r="B41" s="371"/>
      <c r="C41" s="371"/>
      <c r="D41" s="371"/>
      <c r="E41" s="371"/>
      <c r="F41" s="371"/>
      <c r="G41" s="371"/>
      <c r="H41" s="371"/>
      <c r="I41" s="371"/>
      <c r="J41" s="371"/>
      <c r="K41" s="371"/>
      <c r="L41" s="371"/>
    </row>
    <row r="42" spans="1:13" ht="13.8">
      <c r="A42" s="533" t="s">
        <v>96</v>
      </c>
      <c r="B42" s="533"/>
      <c r="C42" s="533"/>
      <c r="D42" s="348"/>
      <c r="E42" s="349"/>
      <c r="F42" s="349"/>
      <c r="G42" s="348"/>
      <c r="H42" s="348"/>
      <c r="I42" s="348"/>
      <c r="J42" s="348"/>
      <c r="K42" s="348"/>
      <c r="L42" s="184"/>
    </row>
    <row r="43" spans="1:13" ht="13.8">
      <c r="A43" s="348"/>
      <c r="B43" s="348"/>
      <c r="C43" s="349"/>
      <c r="D43" s="348"/>
      <c r="E43" s="349"/>
      <c r="F43" s="349"/>
      <c r="G43" s="348"/>
      <c r="H43" s="348"/>
      <c r="I43" s="348"/>
      <c r="J43" s="348"/>
      <c r="K43" s="350"/>
      <c r="L43" s="184"/>
    </row>
    <row r="44" spans="1:13" ht="15" customHeight="1">
      <c r="A44" s="348"/>
      <c r="B44" s="348"/>
      <c r="C44" s="349"/>
      <c r="D44" s="534" t="s">
        <v>251</v>
      </c>
      <c r="E44" s="534"/>
      <c r="F44" s="351"/>
      <c r="G44" s="352"/>
      <c r="H44" s="535" t="s">
        <v>442</v>
      </c>
      <c r="I44" s="535"/>
      <c r="J44" s="535"/>
      <c r="K44" s="353"/>
      <c r="L44" s="184"/>
    </row>
    <row r="45" spans="1:13" ht="13.8">
      <c r="A45" s="348"/>
      <c r="B45" s="348"/>
      <c r="C45" s="349"/>
      <c r="D45" s="348"/>
      <c r="E45" s="349"/>
      <c r="F45" s="349"/>
      <c r="G45" s="348"/>
      <c r="H45" s="536"/>
      <c r="I45" s="536"/>
      <c r="J45" s="536"/>
      <c r="K45" s="353"/>
      <c r="L45" s="184"/>
    </row>
    <row r="46" spans="1:13" ht="13.8">
      <c r="A46" s="348"/>
      <c r="B46" s="348"/>
      <c r="C46" s="349"/>
      <c r="D46" s="531" t="s">
        <v>127</v>
      </c>
      <c r="E46" s="531"/>
      <c r="F46" s="351"/>
      <c r="G46" s="352"/>
      <c r="H46" s="348"/>
      <c r="I46" s="348"/>
      <c r="J46" s="348"/>
      <c r="K46" s="348"/>
      <c r="L46" s="184"/>
    </row>
  </sheetData>
  <mergeCells count="7">
    <mergeCell ref="D46:E46"/>
    <mergeCell ref="A2:E2"/>
    <mergeCell ref="L3:M3"/>
    <mergeCell ref="A42:C42"/>
    <mergeCell ref="D44:E44"/>
    <mergeCell ref="H44:J45"/>
    <mergeCell ref="A39:L40"/>
  </mergeCells>
  <dataValidations count="1">
    <dataValidation type="list" allowBlank="1" showInputMessage="1" showErrorMessage="1" sqref="C10:C3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46" zoomScale="80" zoomScaleSheetLayoutView="80" workbookViewId="0">
      <selection activeCell="H45" sqref="H45"/>
    </sheetView>
  </sheetViews>
  <sheetFormatPr defaultColWidth="9.109375" defaultRowHeight="13.8"/>
  <cols>
    <col min="1" max="1" width="12.88671875" style="30" customWidth="1"/>
    <col min="2" max="2" width="53.44140625" style="29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74" t="s">
        <v>212</v>
      </c>
      <c r="B1" s="121"/>
      <c r="C1" s="539" t="s">
        <v>186</v>
      </c>
      <c r="D1" s="539"/>
      <c r="E1" s="105"/>
    </row>
    <row r="2" spans="1:5">
      <c r="A2" s="76" t="s">
        <v>128</v>
      </c>
      <c r="B2" s="121"/>
      <c r="C2" s="77"/>
      <c r="D2" s="212" t="str">
        <f>'ფორმა N1'!L2</f>
        <v>09/01/2020-11/1312020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მპგ "სოციალური სამართლიანობისათვის"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1.4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37063.910000000003</v>
      </c>
      <c r="D10" s="125">
        <f>SUM(D11,D34)</f>
        <v>59858.879999999997</v>
      </c>
      <c r="E10" s="105"/>
    </row>
    <row r="11" spans="1:5">
      <c r="A11" s="54" t="s">
        <v>180</v>
      </c>
      <c r="B11" s="55"/>
      <c r="C11" s="85">
        <f>SUM(C12:C32)</f>
        <v>3883.91</v>
      </c>
      <c r="D11" s="85">
        <f>SUM(D12:D32)</f>
        <v>16.88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499">
        <v>33.909999999999997</v>
      </c>
      <c r="D14" s="28">
        <v>16.88</v>
      </c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>
        <v>3850</v>
      </c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33180</v>
      </c>
      <c r="D34" s="85">
        <f>SUM(D35:D42)</f>
        <v>59842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500">
        <v>33180</v>
      </c>
      <c r="D36" s="8">
        <v>59842</v>
      </c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374</v>
      </c>
      <c r="C38" s="8"/>
      <c r="D38" s="8"/>
      <c r="E38" s="105"/>
    </row>
    <row r="39" spans="1:5">
      <c r="A39" s="58">
        <v>2150</v>
      </c>
      <c r="B39" s="57" t="s">
        <v>378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v>37063.910000000003</v>
      </c>
      <c r="D44" s="85">
        <f>SUM(D45,D64)</f>
        <v>59858.879999999997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110375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>
        <v>110375</v>
      </c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27.6">
      <c r="A55" s="58">
        <v>3236</v>
      </c>
      <c r="B55" s="57" t="s">
        <v>177</v>
      </c>
      <c r="C55" s="8"/>
      <c r="D55" s="8"/>
      <c r="E55" s="105"/>
    </row>
    <row r="56" spans="1:5" ht="41.4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37063.910000000003</v>
      </c>
      <c r="D64" s="85">
        <f>SUM(D65:D67)</f>
        <v>-50516.12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387</v>
      </c>
      <c r="C66" s="2">
        <v>37063.910000000003</v>
      </c>
      <c r="D66" s="8">
        <v>-50516.12</v>
      </c>
      <c r="E66" s="105"/>
    </row>
    <row r="67" spans="1:5">
      <c r="A67" s="58">
        <v>5230</v>
      </c>
      <c r="B67" s="57" t="s">
        <v>388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27.6">
      <c r="A71" s="58">
        <v>1</v>
      </c>
      <c r="B71" s="57" t="s">
        <v>169</v>
      </c>
      <c r="C71" s="8"/>
      <c r="D71" s="8"/>
      <c r="E71" s="105"/>
    </row>
    <row r="72" spans="1:5" ht="27.6">
      <c r="A72" s="58">
        <v>2</v>
      </c>
      <c r="B72" s="57" t="s">
        <v>170</v>
      </c>
      <c r="C72" s="8"/>
      <c r="D72" s="8"/>
      <c r="E72" s="105"/>
    </row>
    <row r="73" spans="1:5" ht="27.6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341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399</v>
      </c>
      <c r="D87" s="12"/>
      <c r="E87"/>
      <c r="F87"/>
      <c r="G87"/>
      <c r="H87"/>
      <c r="I87"/>
    </row>
    <row r="88" spans="1:9">
      <c r="A88"/>
      <c r="B88" s="2" t="s">
        <v>400</v>
      </c>
      <c r="D88" s="12"/>
      <c r="E88"/>
      <c r="F88"/>
      <c r="G88"/>
      <c r="H88"/>
      <c r="I88"/>
    </row>
    <row r="89" spans="1:9" customFormat="1" ht="13.2">
      <c r="B89" s="66" t="s">
        <v>127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SheetLayoutView="80" workbookViewId="0">
      <selection activeCell="I10" sqref="I10"/>
    </sheetView>
  </sheetViews>
  <sheetFormatPr defaultColWidth="9.109375" defaultRowHeight="13.8"/>
  <cols>
    <col min="1" max="1" width="4.88671875" style="2" customWidth="1"/>
    <col min="2" max="2" width="26.109375" style="2" customWidth="1"/>
    <col min="3" max="3" width="23.8867187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4" t="s">
        <v>405</v>
      </c>
      <c r="B1" s="76"/>
      <c r="C1" s="76"/>
      <c r="D1" s="76"/>
      <c r="E1" s="76"/>
      <c r="F1" s="76"/>
      <c r="G1" s="76"/>
      <c r="H1" s="76"/>
      <c r="I1" s="527" t="s">
        <v>97</v>
      </c>
      <c r="J1" s="527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525" t="str">
        <f>'ფორმა N1'!L2</f>
        <v>09/01/2020-11/1312020</v>
      </c>
      <c r="J2" s="526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9" t="str">
        <f>'ფორმა N1'!A5</f>
        <v>მპგ "სოციალური სამართლიანობისათვის"</v>
      </c>
      <c r="B5" s="367"/>
      <c r="C5" s="367"/>
      <c r="D5" s="367"/>
      <c r="E5" s="367"/>
      <c r="F5" s="368"/>
      <c r="G5" s="367"/>
      <c r="H5" s="367"/>
      <c r="I5" s="367"/>
      <c r="J5" s="367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1.4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27.6">
      <c r="A10" s="154">
        <v>1</v>
      </c>
      <c r="B10" s="64" t="s">
        <v>961</v>
      </c>
      <c r="C10" s="155" t="s">
        <v>962</v>
      </c>
      <c r="D10" s="156" t="s">
        <v>209</v>
      </c>
      <c r="E10" s="152">
        <v>44044</v>
      </c>
      <c r="F10" s="499">
        <v>33.909999999999997</v>
      </c>
      <c r="G10" s="28">
        <v>826019.1</v>
      </c>
      <c r="H10" s="28">
        <v>826036.13</v>
      </c>
      <c r="I10" s="28">
        <v>16.88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501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20" t="s">
        <v>96</v>
      </c>
      <c r="C15" s="104"/>
      <c r="D15" s="104"/>
      <c r="E15" s="104"/>
      <c r="F15" s="221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62"/>
      <c r="D17" s="104"/>
      <c r="E17" s="104"/>
      <c r="F17" s="262"/>
      <c r="G17" s="263"/>
      <c r="H17" s="263"/>
      <c r="I17" s="101"/>
      <c r="J17" s="101"/>
    </row>
    <row r="18" spans="1:10">
      <c r="A18" s="101"/>
      <c r="B18" s="104"/>
      <c r="C18" s="222" t="s">
        <v>251</v>
      </c>
      <c r="D18" s="222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23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3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ColWidth="9.109375" defaultRowHeight="13.8"/>
  <cols>
    <col min="1" max="1" width="12" style="184" customWidth="1"/>
    <col min="2" max="2" width="13.33203125" style="184" customWidth="1"/>
    <col min="3" max="3" width="21.44140625" style="184" customWidth="1"/>
    <col min="4" max="4" width="17.88671875" style="184" customWidth="1"/>
    <col min="5" max="5" width="12.6640625" style="184" customWidth="1"/>
    <col min="6" max="6" width="36.88671875" style="184" customWidth="1"/>
    <col min="7" max="7" width="22.33203125" style="184" customWidth="1"/>
    <col min="8" max="8" width="0.5546875" style="184" customWidth="1"/>
    <col min="9" max="16384" width="9.109375" style="184"/>
  </cols>
  <sheetData>
    <row r="1" spans="1:8">
      <c r="A1" s="74" t="s">
        <v>344</v>
      </c>
      <c r="B1" s="76"/>
      <c r="C1" s="76"/>
      <c r="D1" s="76"/>
      <c r="E1" s="76"/>
      <c r="F1" s="76"/>
      <c r="G1" s="163" t="s">
        <v>97</v>
      </c>
      <c r="H1" s="164"/>
    </row>
    <row r="2" spans="1:8">
      <c r="A2" s="76" t="s">
        <v>128</v>
      </c>
      <c r="B2" s="76"/>
      <c r="C2" s="76"/>
      <c r="D2" s="76"/>
      <c r="E2" s="76"/>
      <c r="F2" s="76"/>
      <c r="G2" s="165" t="str">
        <f>'ფორმა N1'!L2</f>
        <v>09/01/2020-11/1312020</v>
      </c>
      <c r="H2" s="164"/>
    </row>
    <row r="3" spans="1:8">
      <c r="A3" s="76"/>
      <c r="B3" s="76"/>
      <c r="C3" s="76"/>
      <c r="D3" s="76"/>
      <c r="E3" s="76"/>
      <c r="F3" s="76"/>
      <c r="G3" s="102"/>
      <c r="H3" s="164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9" t="str">
        <f>'ფორმა N1'!A5</f>
        <v>მპგ "სოციალური სამართლიანობისათვის"</v>
      </c>
      <c r="B5" s="209"/>
      <c r="C5" s="209"/>
      <c r="D5" s="209"/>
      <c r="E5" s="209"/>
      <c r="F5" s="209"/>
      <c r="G5" s="209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6" t="s">
        <v>295</v>
      </c>
      <c r="B8" s="166" t="s">
        <v>129</v>
      </c>
      <c r="C8" s="167" t="s">
        <v>342</v>
      </c>
      <c r="D8" s="167" t="s">
        <v>343</v>
      </c>
      <c r="E8" s="167" t="s">
        <v>258</v>
      </c>
      <c r="F8" s="166" t="s">
        <v>300</v>
      </c>
      <c r="G8" s="167" t="s">
        <v>296</v>
      </c>
      <c r="H8" s="105"/>
    </row>
    <row r="9" spans="1:8">
      <c r="A9" s="168" t="s">
        <v>297</v>
      </c>
      <c r="B9" s="169"/>
      <c r="C9" s="170"/>
      <c r="D9" s="171"/>
      <c r="E9" s="171"/>
      <c r="F9" s="171"/>
      <c r="G9" s="172"/>
      <c r="H9" s="105"/>
    </row>
    <row r="10" spans="1:8" ht="14.4">
      <c r="A10" s="169">
        <v>1</v>
      </c>
      <c r="B10" s="152"/>
      <c r="C10" s="173"/>
      <c r="D10" s="174"/>
      <c r="E10" s="174"/>
      <c r="F10" s="174"/>
      <c r="G10" s="175" t="str">
        <f>IF(ISBLANK(B10),"",G9+C10-D10)</f>
        <v/>
      </c>
      <c r="H10" s="105"/>
    </row>
    <row r="11" spans="1:8" ht="14.4">
      <c r="A11" s="169">
        <v>2</v>
      </c>
      <c r="B11" s="152"/>
      <c r="C11" s="173"/>
      <c r="D11" s="174"/>
      <c r="E11" s="174"/>
      <c r="F11" s="174"/>
      <c r="G11" s="175" t="str">
        <f t="shared" ref="G11:G38" si="0">IF(ISBLANK(B11),"",G10+C11-D11)</f>
        <v/>
      </c>
      <c r="H11" s="105"/>
    </row>
    <row r="12" spans="1:8" ht="14.4">
      <c r="A12" s="169">
        <v>3</v>
      </c>
      <c r="B12" s="152"/>
      <c r="C12" s="173"/>
      <c r="D12" s="174"/>
      <c r="E12" s="174"/>
      <c r="F12" s="174"/>
      <c r="G12" s="175" t="str">
        <f t="shared" si="0"/>
        <v/>
      </c>
      <c r="H12" s="105"/>
    </row>
    <row r="13" spans="1:8" ht="14.4">
      <c r="A13" s="169">
        <v>4</v>
      </c>
      <c r="B13" s="152"/>
      <c r="C13" s="173"/>
      <c r="D13" s="174"/>
      <c r="E13" s="174"/>
      <c r="F13" s="174"/>
      <c r="G13" s="175" t="str">
        <f t="shared" si="0"/>
        <v/>
      </c>
      <c r="H13" s="105"/>
    </row>
    <row r="14" spans="1:8" ht="14.4">
      <c r="A14" s="169">
        <v>5</v>
      </c>
      <c r="B14" s="152"/>
      <c r="C14" s="173"/>
      <c r="D14" s="174"/>
      <c r="E14" s="174"/>
      <c r="F14" s="174"/>
      <c r="G14" s="175" t="str">
        <f t="shared" si="0"/>
        <v/>
      </c>
      <c r="H14" s="105"/>
    </row>
    <row r="15" spans="1:8" ht="14.4">
      <c r="A15" s="169">
        <v>6</v>
      </c>
      <c r="B15" s="152"/>
      <c r="C15" s="173"/>
      <c r="D15" s="174"/>
      <c r="E15" s="174"/>
      <c r="F15" s="174"/>
      <c r="G15" s="175" t="str">
        <f t="shared" si="0"/>
        <v/>
      </c>
      <c r="H15" s="105"/>
    </row>
    <row r="16" spans="1:8" ht="14.4">
      <c r="A16" s="169">
        <v>7</v>
      </c>
      <c r="B16" s="152"/>
      <c r="C16" s="173"/>
      <c r="D16" s="174"/>
      <c r="E16" s="174"/>
      <c r="F16" s="174"/>
      <c r="G16" s="175" t="str">
        <f t="shared" si="0"/>
        <v/>
      </c>
      <c r="H16" s="105"/>
    </row>
    <row r="17" spans="1:8" ht="14.4">
      <c r="A17" s="169">
        <v>8</v>
      </c>
      <c r="B17" s="152"/>
      <c r="C17" s="173"/>
      <c r="D17" s="174"/>
      <c r="E17" s="174"/>
      <c r="F17" s="174"/>
      <c r="G17" s="175" t="str">
        <f t="shared" si="0"/>
        <v/>
      </c>
      <c r="H17" s="105"/>
    </row>
    <row r="18" spans="1:8" ht="14.4">
      <c r="A18" s="169">
        <v>9</v>
      </c>
      <c r="B18" s="152"/>
      <c r="C18" s="173"/>
      <c r="D18" s="174"/>
      <c r="E18" s="174"/>
      <c r="F18" s="174"/>
      <c r="G18" s="175" t="str">
        <f t="shared" si="0"/>
        <v/>
      </c>
      <c r="H18" s="105"/>
    </row>
    <row r="19" spans="1:8" ht="14.4">
      <c r="A19" s="169">
        <v>10</v>
      </c>
      <c r="B19" s="152"/>
      <c r="C19" s="173"/>
      <c r="D19" s="174"/>
      <c r="E19" s="174"/>
      <c r="F19" s="174"/>
      <c r="G19" s="175" t="str">
        <f t="shared" si="0"/>
        <v/>
      </c>
      <c r="H19" s="105"/>
    </row>
    <row r="20" spans="1:8" ht="14.4">
      <c r="A20" s="169">
        <v>11</v>
      </c>
      <c r="B20" s="152"/>
      <c r="C20" s="173"/>
      <c r="D20" s="174"/>
      <c r="E20" s="174"/>
      <c r="F20" s="174"/>
      <c r="G20" s="175" t="str">
        <f t="shared" si="0"/>
        <v/>
      </c>
      <c r="H20" s="105"/>
    </row>
    <row r="21" spans="1:8" ht="14.4">
      <c r="A21" s="169">
        <v>12</v>
      </c>
      <c r="B21" s="152"/>
      <c r="C21" s="173"/>
      <c r="D21" s="174"/>
      <c r="E21" s="174"/>
      <c r="F21" s="174"/>
      <c r="G21" s="175" t="str">
        <f t="shared" si="0"/>
        <v/>
      </c>
      <c r="H21" s="105"/>
    </row>
    <row r="22" spans="1:8" ht="14.4">
      <c r="A22" s="169">
        <v>13</v>
      </c>
      <c r="B22" s="152"/>
      <c r="C22" s="173"/>
      <c r="D22" s="174"/>
      <c r="E22" s="174"/>
      <c r="F22" s="174"/>
      <c r="G22" s="175" t="str">
        <f t="shared" si="0"/>
        <v/>
      </c>
      <c r="H22" s="105"/>
    </row>
    <row r="23" spans="1:8" ht="14.4">
      <c r="A23" s="169">
        <v>14</v>
      </c>
      <c r="B23" s="152"/>
      <c r="C23" s="173"/>
      <c r="D23" s="174"/>
      <c r="E23" s="174"/>
      <c r="F23" s="174"/>
      <c r="G23" s="175" t="str">
        <f t="shared" si="0"/>
        <v/>
      </c>
      <c r="H23" s="105"/>
    </row>
    <row r="24" spans="1:8" ht="14.4">
      <c r="A24" s="169">
        <v>15</v>
      </c>
      <c r="B24" s="152"/>
      <c r="C24" s="173"/>
      <c r="D24" s="174"/>
      <c r="E24" s="174"/>
      <c r="F24" s="174"/>
      <c r="G24" s="175" t="str">
        <f t="shared" si="0"/>
        <v/>
      </c>
      <c r="H24" s="105"/>
    </row>
    <row r="25" spans="1:8" ht="14.4">
      <c r="A25" s="169">
        <v>16</v>
      </c>
      <c r="B25" s="152"/>
      <c r="C25" s="173"/>
      <c r="D25" s="174"/>
      <c r="E25" s="174"/>
      <c r="F25" s="174"/>
      <c r="G25" s="175" t="str">
        <f t="shared" si="0"/>
        <v/>
      </c>
      <c r="H25" s="105"/>
    </row>
    <row r="26" spans="1:8" ht="14.4">
      <c r="A26" s="169">
        <v>17</v>
      </c>
      <c r="B26" s="152"/>
      <c r="C26" s="173"/>
      <c r="D26" s="174"/>
      <c r="E26" s="174"/>
      <c r="F26" s="174"/>
      <c r="G26" s="175" t="str">
        <f t="shared" si="0"/>
        <v/>
      </c>
      <c r="H26" s="105"/>
    </row>
    <row r="27" spans="1:8" ht="14.4">
      <c r="A27" s="169">
        <v>18</v>
      </c>
      <c r="B27" s="152"/>
      <c r="C27" s="173"/>
      <c r="D27" s="174"/>
      <c r="E27" s="174"/>
      <c r="F27" s="174"/>
      <c r="G27" s="175" t="str">
        <f t="shared" si="0"/>
        <v/>
      </c>
      <c r="H27" s="105"/>
    </row>
    <row r="28" spans="1:8" ht="14.4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4.4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4.4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4.4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4.4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4.4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4.4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4.4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4.4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4.4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4.4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4.4">
      <c r="A39" s="169" t="s">
        <v>261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>
      <c r="A40" s="178" t="s">
        <v>298</v>
      </c>
      <c r="B40" s="179"/>
      <c r="C40" s="180"/>
      <c r="D40" s="181"/>
      <c r="E40" s="181"/>
      <c r="F40" s="182"/>
      <c r="G40" s="183" t="str">
        <f>G39</f>
        <v/>
      </c>
      <c r="H40" s="105"/>
    </row>
    <row r="44" spans="1:10">
      <c r="B44" s="186" t="s">
        <v>96</v>
      </c>
      <c r="F44" s="187"/>
    </row>
    <row r="45" spans="1:10">
      <c r="F45" s="185"/>
      <c r="G45" s="185"/>
      <c r="H45" s="185"/>
      <c r="I45" s="185"/>
      <c r="J45" s="185"/>
    </row>
    <row r="46" spans="1:10">
      <c r="C46" s="188"/>
      <c r="F46" s="188"/>
      <c r="G46" s="189"/>
      <c r="H46" s="185"/>
      <c r="I46" s="185"/>
      <c r="J46" s="185"/>
    </row>
    <row r="47" spans="1:10">
      <c r="A47" s="185"/>
      <c r="C47" s="190" t="s">
        <v>251</v>
      </c>
      <c r="F47" s="191" t="s">
        <v>256</v>
      </c>
      <c r="G47" s="189"/>
      <c r="H47" s="185"/>
      <c r="I47" s="185"/>
      <c r="J47" s="185"/>
    </row>
    <row r="48" spans="1:10">
      <c r="A48" s="185"/>
      <c r="C48" s="192" t="s">
        <v>127</v>
      </c>
      <c r="F48" s="184" t="s">
        <v>252</v>
      </c>
      <c r="G48" s="185"/>
      <c r="H48" s="185"/>
      <c r="I48" s="185"/>
      <c r="J48" s="185"/>
    </row>
    <row r="49" spans="2:2" s="185" customFormat="1">
      <c r="B49" s="184"/>
    </row>
    <row r="50" spans="2:2" s="185" customFormat="1" ht="13.2"/>
    <row r="51" spans="2:2" s="185" customFormat="1" ht="13.2"/>
    <row r="52" spans="2:2" s="185" customFormat="1" ht="13.2"/>
    <row r="53" spans="2:2" s="185" customFormat="1" ht="13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K53"/>
  <sheetViews>
    <sheetView showGridLines="0" view="pageBreakPreview" topLeftCell="A4" zoomScale="80" zoomScaleSheetLayoutView="80" workbookViewId="0">
      <selection activeCell="M15" sqref="M15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1" s="23" customFormat="1">
      <c r="A1" s="137" t="s">
        <v>287</v>
      </c>
      <c r="B1" s="138"/>
      <c r="C1" s="138"/>
      <c r="D1" s="138"/>
      <c r="E1" s="138"/>
      <c r="F1" s="78"/>
      <c r="G1" s="78"/>
      <c r="H1" s="78"/>
      <c r="I1" s="541" t="s">
        <v>97</v>
      </c>
      <c r="J1" s="541"/>
      <c r="K1" s="144"/>
    </row>
    <row r="2" spans="1:11" s="23" customFormat="1">
      <c r="A2" s="105" t="s">
        <v>128</v>
      </c>
      <c r="B2" s="138"/>
      <c r="C2" s="138"/>
      <c r="D2" s="138"/>
      <c r="E2" s="138"/>
      <c r="F2" s="139"/>
      <c r="G2" s="140"/>
      <c r="H2" s="140"/>
      <c r="I2" s="525" t="str">
        <f>'ფორმა N1'!L2</f>
        <v>09/01/2020-11/1312020</v>
      </c>
      <c r="J2" s="526"/>
      <c r="K2" s="144"/>
    </row>
    <row r="3" spans="1:11" s="23" customFormat="1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1" s="2" customFormat="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</row>
    <row r="5" spans="1:11" s="2" customFormat="1">
      <c r="A5" s="119" t="str">
        <f>'ფორმა N1'!A5</f>
        <v>მპგ "სოციალური სამართლიანობისათვის"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1" s="23" customFormat="1" ht="1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1" ht="55.2">
      <c r="A7" s="133"/>
      <c r="B7" s="540" t="s">
        <v>208</v>
      </c>
      <c r="C7" s="540"/>
      <c r="D7" s="540" t="s">
        <v>275</v>
      </c>
      <c r="E7" s="540"/>
      <c r="F7" s="540" t="s">
        <v>276</v>
      </c>
      <c r="G7" s="540"/>
      <c r="H7" s="151" t="s">
        <v>262</v>
      </c>
      <c r="I7" s="540" t="s">
        <v>211</v>
      </c>
      <c r="J7" s="540"/>
      <c r="K7" s="145"/>
    </row>
    <row r="8" spans="1:11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1">
      <c r="A9" s="61" t="s">
        <v>104</v>
      </c>
      <c r="B9" s="82">
        <f>SUM(B10,B14,B17)</f>
        <v>43</v>
      </c>
      <c r="C9" s="82">
        <f>SUM(C10,C14,C17)</f>
        <v>33180</v>
      </c>
      <c r="D9" s="82">
        <f t="shared" ref="D9:J9" si="0">SUM(D10,D14,D17)</f>
        <v>91</v>
      </c>
      <c r="E9" s="82">
        <f>SUM(E10,E14,E17)</f>
        <v>26662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134</v>
      </c>
      <c r="J9" s="82">
        <f t="shared" si="0"/>
        <v>59842</v>
      </c>
      <c r="K9" s="145"/>
    </row>
    <row r="10" spans="1:11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1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1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1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1">
      <c r="A14" s="62" t="s">
        <v>109</v>
      </c>
      <c r="B14" s="133">
        <f>SUM(B15:B16)</f>
        <v>43</v>
      </c>
      <c r="C14" s="133">
        <f>SUM(C15:C16)</f>
        <v>33180</v>
      </c>
      <c r="D14" s="133">
        <f t="shared" ref="D14:F14" si="2">SUM(D15:D16)</f>
        <v>91</v>
      </c>
      <c r="E14" s="133">
        <f>SUM(E15:E16)</f>
        <v>26662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134</v>
      </c>
      <c r="J14" s="133">
        <f>SUM(J15:J16)</f>
        <v>59842</v>
      </c>
      <c r="K14" s="145"/>
    </row>
    <row r="15" spans="1:11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1">
      <c r="A16" s="62" t="s">
        <v>111</v>
      </c>
      <c r="B16" s="26">
        <v>43</v>
      </c>
      <c r="C16" s="500">
        <v>33180</v>
      </c>
      <c r="D16" s="26">
        <f>I16-B16</f>
        <v>91</v>
      </c>
      <c r="E16" s="26">
        <f>J16-C16</f>
        <v>26662</v>
      </c>
      <c r="F16" s="26"/>
      <c r="G16" s="26"/>
      <c r="H16" s="26"/>
      <c r="I16" s="25">
        <v>134</v>
      </c>
      <c r="J16" s="25">
        <v>59842</v>
      </c>
      <c r="K16" s="145"/>
    </row>
    <row r="17" spans="1:11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27.6">
      <c r="A40" s="62" t="s">
        <v>389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71" t="s">
        <v>96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70"/>
      <c r="C48" s="70"/>
      <c r="F48" s="70"/>
      <c r="G48" s="73"/>
      <c r="H48" s="70"/>
      <c r="I48"/>
      <c r="J48"/>
    </row>
    <row r="49" spans="1:10" s="2" customFormat="1">
      <c r="B49" s="69" t="s">
        <v>251</v>
      </c>
      <c r="F49" s="12" t="s">
        <v>256</v>
      </c>
      <c r="G49" s="72"/>
      <c r="I49"/>
      <c r="J49"/>
    </row>
    <row r="50" spans="1:10" s="2" customFormat="1">
      <c r="B50" s="66" t="s">
        <v>127</v>
      </c>
      <c r="F50" s="2" t="s">
        <v>252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A5" sqref="A5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4" t="s">
        <v>284</v>
      </c>
      <c r="B1" s="76"/>
      <c r="C1" s="527" t="s">
        <v>97</v>
      </c>
      <c r="D1" s="527"/>
      <c r="E1" s="108"/>
    </row>
    <row r="2" spans="1:7">
      <c r="A2" s="76" t="s">
        <v>128</v>
      </c>
      <c r="B2" s="76"/>
      <c r="C2" s="525" t="str">
        <f>'ფორმა N1'!L2</f>
        <v>09/01/2020-11/1312020</v>
      </c>
      <c r="D2" s="526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226" t="str">
        <f>'ფორმა N1'!A5</f>
        <v>მპგ "სოციალური სამართლიანობისათვის"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7">
        <v>1</v>
      </c>
      <c r="B9" s="227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451</v>
      </c>
      <c r="B14" s="97" t="s">
        <v>450</v>
      </c>
      <c r="C14" s="8"/>
      <c r="D14" s="8"/>
      <c r="E14" s="108"/>
    </row>
    <row r="15" spans="1:7" s="3" customFormat="1" ht="16.5" customHeight="1">
      <c r="A15" s="97" t="s">
        <v>452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27.6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380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27.6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397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398</v>
      </c>
      <c r="C24" s="253"/>
      <c r="D24" s="8"/>
      <c r="E24" s="108"/>
    </row>
    <row r="25" spans="1:5" s="3" customFormat="1">
      <c r="A25" s="88" t="s">
        <v>234</v>
      </c>
      <c r="B25" s="88" t="s">
        <v>404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35" t="s">
        <v>87</v>
      </c>
      <c r="B28" s="235" t="s">
        <v>291</v>
      </c>
      <c r="C28" s="8"/>
      <c r="D28" s="8"/>
      <c r="E28" s="108"/>
    </row>
    <row r="29" spans="1:5">
      <c r="A29" s="235" t="s">
        <v>88</v>
      </c>
      <c r="B29" s="235" t="s">
        <v>294</v>
      </c>
      <c r="C29" s="8"/>
      <c r="D29" s="8"/>
      <c r="E29" s="108"/>
    </row>
    <row r="30" spans="1:5">
      <c r="A30" s="235" t="s">
        <v>406</v>
      </c>
      <c r="B30" s="235" t="s">
        <v>292</v>
      </c>
      <c r="C30" s="8"/>
      <c r="D30" s="8"/>
      <c r="E30" s="108"/>
    </row>
    <row r="31" spans="1:5">
      <c r="A31" s="88" t="s">
        <v>33</v>
      </c>
      <c r="B31" s="88" t="s">
        <v>450</v>
      </c>
      <c r="C31" s="107">
        <f>SUM(C32:C34)</f>
        <v>0</v>
      </c>
      <c r="D31" s="107">
        <f>SUM(D32:D34)</f>
        <v>0</v>
      </c>
      <c r="E31" s="108"/>
    </row>
    <row r="32" spans="1:5">
      <c r="A32" s="235" t="s">
        <v>12</v>
      </c>
      <c r="B32" s="235" t="s">
        <v>453</v>
      </c>
      <c r="C32" s="8"/>
      <c r="D32" s="8"/>
      <c r="E32" s="108"/>
    </row>
    <row r="33" spans="1:9">
      <c r="A33" s="235" t="s">
        <v>13</v>
      </c>
      <c r="B33" s="235" t="s">
        <v>454</v>
      </c>
      <c r="C33" s="8"/>
      <c r="D33" s="8"/>
      <c r="E33" s="108"/>
    </row>
    <row r="34" spans="1:9">
      <c r="A34" s="235" t="s">
        <v>264</v>
      </c>
      <c r="B34" s="235" t="s">
        <v>455</v>
      </c>
      <c r="C34" s="8"/>
      <c r="D34" s="8"/>
      <c r="E34" s="108"/>
    </row>
    <row r="35" spans="1:9">
      <c r="A35" s="88" t="s">
        <v>34</v>
      </c>
      <c r="B35" s="249" t="s">
        <v>403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3.2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topLeftCell="A13" zoomScale="80" zoomScaleNormal="80" zoomScaleSheetLayoutView="80" workbookViewId="0">
      <selection activeCell="F19" sqref="F19"/>
    </sheetView>
  </sheetViews>
  <sheetFormatPr defaultColWidth="9.109375" defaultRowHeight="13.2"/>
  <cols>
    <col min="1" max="1" width="6" style="200" customWidth="1"/>
    <col min="2" max="2" width="21.109375" style="200" customWidth="1"/>
    <col min="3" max="3" width="25.109375" style="200" bestFit="1" customWidth="1"/>
    <col min="4" max="4" width="18.44140625" style="200" customWidth="1"/>
    <col min="5" max="5" width="19.5546875" style="200" customWidth="1"/>
    <col min="6" max="6" width="22" style="200" customWidth="1"/>
    <col min="7" max="7" width="25.33203125" style="200" customWidth="1"/>
    <col min="8" max="8" width="18.33203125" style="200" customWidth="1"/>
    <col min="9" max="9" width="17.109375" style="200" customWidth="1"/>
    <col min="10" max="16384" width="9.109375" style="200"/>
  </cols>
  <sheetData>
    <row r="1" spans="1:9" ht="13.8">
      <c r="A1" s="193" t="s">
        <v>475</v>
      </c>
      <c r="B1" s="193"/>
      <c r="C1" s="194"/>
      <c r="D1" s="194"/>
      <c r="E1" s="194"/>
      <c r="F1" s="194"/>
      <c r="G1" s="194"/>
      <c r="H1" s="194"/>
      <c r="I1" s="375" t="s">
        <v>97</v>
      </c>
    </row>
    <row r="2" spans="1:9" ht="13.8">
      <c r="A2" s="148" t="s">
        <v>128</v>
      </c>
      <c r="B2" s="148"/>
      <c r="C2" s="194"/>
      <c r="D2" s="194"/>
      <c r="E2" s="194"/>
      <c r="F2" s="194"/>
      <c r="G2" s="194"/>
      <c r="H2" s="194"/>
      <c r="I2" s="372" t="str">
        <f>'ფორმა N1'!L2</f>
        <v>09/01/2020-11/1312020</v>
      </c>
    </row>
    <row r="3" spans="1:9" ht="13.8">
      <c r="A3" s="194"/>
      <c r="B3" s="194"/>
      <c r="C3" s="194"/>
      <c r="D3" s="194"/>
      <c r="E3" s="194"/>
      <c r="F3" s="194"/>
      <c r="G3" s="194"/>
      <c r="H3" s="194"/>
      <c r="I3" s="141"/>
    </row>
    <row r="4" spans="1:9" ht="13.8">
      <c r="A4" s="114" t="s">
        <v>257</v>
      </c>
      <c r="B4" s="114"/>
      <c r="C4" s="114"/>
      <c r="D4" s="114"/>
      <c r="E4" s="384"/>
      <c r="F4" s="195"/>
      <c r="G4" s="194"/>
      <c r="H4" s="194"/>
      <c r="I4" s="195"/>
    </row>
    <row r="5" spans="1:9" s="389" customFormat="1" ht="13.8">
      <c r="A5" s="385" t="str">
        <f>'ფორმა N1'!A5</f>
        <v>მპგ "სოციალური სამართლიანობისათვის"</v>
      </c>
      <c r="B5" s="385"/>
      <c r="C5" s="386"/>
      <c r="D5" s="386"/>
      <c r="E5" s="386"/>
      <c r="F5" s="387"/>
      <c r="G5" s="388"/>
      <c r="H5" s="388"/>
      <c r="I5" s="387"/>
    </row>
    <row r="6" spans="1:9" ht="15">
      <c r="A6" s="142"/>
      <c r="B6" s="142"/>
      <c r="C6" s="390"/>
      <c r="D6" s="390"/>
      <c r="E6" s="390"/>
      <c r="F6" s="194"/>
      <c r="G6" s="194"/>
      <c r="H6" s="194"/>
      <c r="I6" s="194"/>
    </row>
    <row r="7" spans="1:9" ht="55.2">
      <c r="A7" s="391" t="s">
        <v>64</v>
      </c>
      <c r="B7" s="391" t="s">
        <v>466</v>
      </c>
      <c r="C7" s="392" t="s">
        <v>467</v>
      </c>
      <c r="D7" s="392" t="s">
        <v>468</v>
      </c>
      <c r="E7" s="392" t="s">
        <v>469</v>
      </c>
      <c r="F7" s="392" t="s">
        <v>353</v>
      </c>
      <c r="G7" s="392" t="s">
        <v>470</v>
      </c>
      <c r="H7" s="392" t="s">
        <v>471</v>
      </c>
      <c r="I7" s="392" t="s">
        <v>472</v>
      </c>
    </row>
    <row r="8" spans="1:9" ht="13.8">
      <c r="A8" s="391">
        <v>1</v>
      </c>
      <c r="B8" s="391">
        <v>2</v>
      </c>
      <c r="C8" s="391">
        <v>3</v>
      </c>
      <c r="D8" s="392">
        <v>4</v>
      </c>
      <c r="E8" s="391">
        <v>5</v>
      </c>
      <c r="F8" s="392">
        <v>6</v>
      </c>
      <c r="G8" s="391">
        <v>7</v>
      </c>
      <c r="H8" s="392">
        <v>8</v>
      </c>
      <c r="I8" s="392">
        <v>9</v>
      </c>
    </row>
    <row r="9" spans="1:9" ht="27.6">
      <c r="A9" s="393">
        <v>1</v>
      </c>
      <c r="B9" s="393" t="s">
        <v>876</v>
      </c>
      <c r="C9" s="394" t="s">
        <v>877</v>
      </c>
      <c r="D9" s="394" t="s">
        <v>878</v>
      </c>
      <c r="E9" s="488" t="s">
        <v>879</v>
      </c>
      <c r="F9" s="394" t="s">
        <v>880</v>
      </c>
      <c r="G9" s="394" t="s">
        <v>881</v>
      </c>
      <c r="H9" s="394">
        <v>29001039732</v>
      </c>
      <c r="I9" s="394" t="s">
        <v>882</v>
      </c>
    </row>
    <row r="10" spans="1:9" ht="27.6">
      <c r="A10" s="393">
        <v>2</v>
      </c>
      <c r="B10" s="393" t="s">
        <v>876</v>
      </c>
      <c r="C10" s="394" t="s">
        <v>883</v>
      </c>
      <c r="D10" s="394" t="s">
        <v>884</v>
      </c>
      <c r="E10" s="394" t="s">
        <v>885</v>
      </c>
      <c r="F10" s="394" t="s">
        <v>886</v>
      </c>
      <c r="G10" s="394" t="s">
        <v>887</v>
      </c>
      <c r="H10" s="489" t="s">
        <v>888</v>
      </c>
      <c r="I10" s="394" t="s">
        <v>889</v>
      </c>
    </row>
    <row r="11" spans="1:9" ht="27.6">
      <c r="A11" s="393">
        <v>3</v>
      </c>
      <c r="B11" s="393" t="s">
        <v>876</v>
      </c>
      <c r="C11" s="394" t="s">
        <v>877</v>
      </c>
      <c r="D11" s="394" t="s">
        <v>890</v>
      </c>
      <c r="E11" s="394" t="s">
        <v>891</v>
      </c>
      <c r="F11" s="394" t="s">
        <v>892</v>
      </c>
      <c r="G11" s="394" t="s">
        <v>893</v>
      </c>
      <c r="H11" s="489" t="s">
        <v>675</v>
      </c>
      <c r="I11" s="394" t="s">
        <v>894</v>
      </c>
    </row>
    <row r="12" spans="1:9" ht="27.6">
      <c r="A12" s="393">
        <v>4</v>
      </c>
      <c r="B12" s="393" t="s">
        <v>876</v>
      </c>
      <c r="C12" s="394" t="s">
        <v>895</v>
      </c>
      <c r="D12" s="394" t="s">
        <v>896</v>
      </c>
      <c r="E12" s="394" t="s">
        <v>897</v>
      </c>
      <c r="F12" s="394" t="s">
        <v>898</v>
      </c>
      <c r="G12" s="394" t="s">
        <v>899</v>
      </c>
      <c r="H12" s="489" t="s">
        <v>900</v>
      </c>
      <c r="I12" s="394" t="s">
        <v>901</v>
      </c>
    </row>
    <row r="13" spans="1:9" ht="27.6">
      <c r="A13" s="393">
        <v>5</v>
      </c>
      <c r="B13" s="393" t="s">
        <v>876</v>
      </c>
      <c r="C13" s="394" t="s">
        <v>902</v>
      </c>
      <c r="D13" s="394" t="s">
        <v>903</v>
      </c>
      <c r="E13" s="394" t="s">
        <v>885</v>
      </c>
      <c r="F13" s="394" t="s">
        <v>904</v>
      </c>
      <c r="G13" s="394" t="s">
        <v>905</v>
      </c>
      <c r="H13" s="489" t="s">
        <v>906</v>
      </c>
      <c r="I13" s="394" t="s">
        <v>907</v>
      </c>
    </row>
    <row r="14" spans="1:9" ht="27.6">
      <c r="A14" s="393">
        <v>6</v>
      </c>
      <c r="B14" s="393" t="s">
        <v>876</v>
      </c>
      <c r="C14" s="394" t="s">
        <v>877</v>
      </c>
      <c r="D14" s="394" t="s">
        <v>908</v>
      </c>
      <c r="E14" s="394" t="s">
        <v>891</v>
      </c>
      <c r="F14" s="394" t="s">
        <v>909</v>
      </c>
      <c r="G14" s="394" t="s">
        <v>910</v>
      </c>
      <c r="H14" s="489" t="s">
        <v>911</v>
      </c>
      <c r="I14" s="394" t="s">
        <v>912</v>
      </c>
    </row>
    <row r="15" spans="1:9" ht="27.6">
      <c r="A15" s="393">
        <v>7</v>
      </c>
      <c r="B15" s="393" t="s">
        <v>876</v>
      </c>
      <c r="C15" s="394" t="s">
        <v>913</v>
      </c>
      <c r="D15" s="394" t="s">
        <v>914</v>
      </c>
      <c r="E15" s="394" t="s">
        <v>915</v>
      </c>
      <c r="F15" s="451" t="s">
        <v>916</v>
      </c>
      <c r="G15" s="393" t="s">
        <v>917</v>
      </c>
      <c r="H15" s="490" t="s">
        <v>918</v>
      </c>
      <c r="I15" s="393" t="s">
        <v>919</v>
      </c>
    </row>
    <row r="16" spans="1:9" ht="27.6">
      <c r="A16" s="393">
        <v>8</v>
      </c>
      <c r="B16" s="393" t="s">
        <v>876</v>
      </c>
      <c r="C16" s="394" t="s">
        <v>920</v>
      </c>
      <c r="D16" s="394" t="s">
        <v>921</v>
      </c>
      <c r="E16" s="394" t="s">
        <v>922</v>
      </c>
      <c r="F16" s="451" t="s">
        <v>923</v>
      </c>
      <c r="G16" s="393" t="s">
        <v>924</v>
      </c>
      <c r="H16" s="490" t="s">
        <v>925</v>
      </c>
      <c r="I16" s="394" t="s">
        <v>926</v>
      </c>
    </row>
    <row r="17" spans="1:9" ht="27.6">
      <c r="A17" s="393">
        <v>9</v>
      </c>
      <c r="B17" s="393" t="s">
        <v>876</v>
      </c>
      <c r="C17" s="394" t="s">
        <v>927</v>
      </c>
      <c r="D17" s="394" t="s">
        <v>890</v>
      </c>
      <c r="E17" s="394" t="s">
        <v>891</v>
      </c>
      <c r="F17" s="451" t="s">
        <v>928</v>
      </c>
      <c r="G17" s="393" t="s">
        <v>893</v>
      </c>
      <c r="H17" s="490" t="s">
        <v>675</v>
      </c>
      <c r="I17" s="491" t="s">
        <v>894</v>
      </c>
    </row>
    <row r="18" spans="1:9" ht="27.6">
      <c r="A18" s="393">
        <v>10</v>
      </c>
      <c r="B18" s="393" t="s">
        <v>876</v>
      </c>
      <c r="C18" s="492" t="s">
        <v>929</v>
      </c>
      <c r="D18" s="493" t="s">
        <v>930</v>
      </c>
      <c r="E18" s="394" t="s">
        <v>931</v>
      </c>
      <c r="F18" s="493" t="s">
        <v>932</v>
      </c>
      <c r="G18" s="393" t="s">
        <v>905</v>
      </c>
      <c r="H18" s="490" t="s">
        <v>906</v>
      </c>
      <c r="I18" s="394" t="s">
        <v>933</v>
      </c>
    </row>
    <row r="19" spans="1:9" ht="41.4">
      <c r="A19" s="393">
        <v>11</v>
      </c>
      <c r="B19" s="393" t="s">
        <v>876</v>
      </c>
      <c r="C19" s="394" t="s">
        <v>934</v>
      </c>
      <c r="D19" s="394" t="s">
        <v>935</v>
      </c>
      <c r="E19" s="394" t="s">
        <v>922</v>
      </c>
      <c r="F19" s="451" t="s">
        <v>936</v>
      </c>
      <c r="G19" s="393" t="s">
        <v>917</v>
      </c>
      <c r="H19" s="490" t="s">
        <v>937</v>
      </c>
      <c r="I19" s="494" t="s">
        <v>938</v>
      </c>
    </row>
    <row r="20" spans="1:9" ht="41.4">
      <c r="A20" s="393">
        <v>12</v>
      </c>
      <c r="B20" s="393" t="s">
        <v>876</v>
      </c>
      <c r="C20" s="394" t="s">
        <v>934</v>
      </c>
      <c r="D20" s="394" t="s">
        <v>935</v>
      </c>
      <c r="E20" s="394" t="s">
        <v>922</v>
      </c>
      <c r="F20" s="451" t="s">
        <v>936</v>
      </c>
      <c r="G20" s="496" t="s">
        <v>939</v>
      </c>
      <c r="H20" s="436" t="s">
        <v>647</v>
      </c>
      <c r="I20" s="450" t="s">
        <v>940</v>
      </c>
    </row>
    <row r="21" spans="1:9" ht="27.6">
      <c r="A21" s="393">
        <v>13</v>
      </c>
      <c r="B21" s="393" t="s">
        <v>876</v>
      </c>
      <c r="C21" s="394" t="s">
        <v>977</v>
      </c>
      <c r="D21" s="394" t="s">
        <v>978</v>
      </c>
      <c r="E21" s="394" t="s">
        <v>922</v>
      </c>
      <c r="F21" s="394" t="s">
        <v>979</v>
      </c>
      <c r="G21" s="496" t="s">
        <v>939</v>
      </c>
      <c r="H21" s="433" t="s">
        <v>705</v>
      </c>
      <c r="I21" s="453" t="s">
        <v>941</v>
      </c>
    </row>
    <row r="22" spans="1:9" ht="27.6">
      <c r="A22" s="393">
        <v>14</v>
      </c>
      <c r="B22" s="393" t="s">
        <v>876</v>
      </c>
      <c r="C22" s="394" t="s">
        <v>942</v>
      </c>
      <c r="D22" s="394" t="s">
        <v>943</v>
      </c>
      <c r="E22" s="394" t="s">
        <v>944</v>
      </c>
      <c r="F22" s="394" t="s">
        <v>945</v>
      </c>
      <c r="G22" s="496" t="s">
        <v>910</v>
      </c>
      <c r="H22" s="433" t="s">
        <v>946</v>
      </c>
      <c r="I22" s="453" t="s">
        <v>947</v>
      </c>
    </row>
    <row r="23" spans="1:9" ht="27.6">
      <c r="A23" s="393">
        <v>15</v>
      </c>
      <c r="B23" s="393" t="s">
        <v>876</v>
      </c>
      <c r="C23" s="394" t="s">
        <v>969</v>
      </c>
      <c r="D23" s="394" t="s">
        <v>970</v>
      </c>
      <c r="E23" s="394" t="s">
        <v>922</v>
      </c>
      <c r="F23" s="394" t="s">
        <v>971</v>
      </c>
      <c r="G23" s="497" t="s">
        <v>893</v>
      </c>
      <c r="H23" s="394">
        <v>39001007215</v>
      </c>
      <c r="I23" s="450" t="s">
        <v>948</v>
      </c>
    </row>
    <row r="24" spans="1:9" ht="15">
      <c r="A24" s="393">
        <v>16</v>
      </c>
      <c r="B24" s="393" t="s">
        <v>876</v>
      </c>
      <c r="C24" s="394" t="s">
        <v>980</v>
      </c>
      <c r="D24" s="394"/>
      <c r="E24" s="394"/>
      <c r="F24" s="394"/>
      <c r="G24" s="496" t="s">
        <v>939</v>
      </c>
      <c r="H24" s="394">
        <v>61004001284</v>
      </c>
      <c r="I24" s="502" t="s">
        <v>949</v>
      </c>
    </row>
    <row r="25" spans="1:9" ht="27.6">
      <c r="A25" s="393">
        <v>17</v>
      </c>
      <c r="B25" s="393" t="s">
        <v>876</v>
      </c>
      <c r="C25" s="495" t="s">
        <v>950</v>
      </c>
      <c r="D25" s="394" t="s">
        <v>951</v>
      </c>
      <c r="E25" s="394" t="s">
        <v>952</v>
      </c>
      <c r="F25" s="394" t="s">
        <v>953</v>
      </c>
      <c r="G25" s="496" t="s">
        <v>954</v>
      </c>
      <c r="H25" s="394">
        <v>12001032704</v>
      </c>
      <c r="I25" s="478" t="s">
        <v>955</v>
      </c>
    </row>
    <row r="26" spans="1:9" ht="27.6">
      <c r="A26" s="393">
        <v>18</v>
      </c>
      <c r="B26" s="393" t="s">
        <v>876</v>
      </c>
      <c r="C26" s="394" t="s">
        <v>976</v>
      </c>
      <c r="D26" s="394"/>
      <c r="E26" s="394" t="s">
        <v>922</v>
      </c>
      <c r="F26" s="394"/>
      <c r="G26" s="496" t="s">
        <v>956</v>
      </c>
      <c r="H26" s="394">
        <v>47001004305</v>
      </c>
      <c r="I26" s="450" t="s">
        <v>957</v>
      </c>
    </row>
    <row r="27" spans="1:9" ht="27.6">
      <c r="A27" s="393">
        <v>19</v>
      </c>
      <c r="B27" s="393" t="s">
        <v>876</v>
      </c>
      <c r="C27" s="394" t="s">
        <v>969</v>
      </c>
      <c r="D27" s="394" t="s">
        <v>970</v>
      </c>
      <c r="E27" s="394" t="s">
        <v>922</v>
      </c>
      <c r="F27" s="394" t="s">
        <v>972</v>
      </c>
      <c r="G27" s="496" t="s">
        <v>958</v>
      </c>
      <c r="H27" s="394">
        <v>39001011170</v>
      </c>
      <c r="I27" s="453" t="s">
        <v>959</v>
      </c>
    </row>
    <row r="28" spans="1:9" ht="27.6">
      <c r="A28" s="196">
        <v>20</v>
      </c>
      <c r="B28" s="393" t="s">
        <v>876</v>
      </c>
      <c r="C28" s="498" t="s">
        <v>973</v>
      </c>
      <c r="D28" s="498" t="s">
        <v>974</v>
      </c>
      <c r="E28" s="394" t="s">
        <v>922</v>
      </c>
      <c r="F28" s="498" t="s">
        <v>975</v>
      </c>
      <c r="G28" s="497" t="s">
        <v>893</v>
      </c>
      <c r="H28" s="498">
        <v>11001013156</v>
      </c>
      <c r="I28" s="453" t="s">
        <v>960</v>
      </c>
    </row>
    <row r="29" spans="1:9">
      <c r="A29" s="196"/>
      <c r="B29" s="196"/>
      <c r="C29" s="196"/>
      <c r="D29" s="196"/>
      <c r="E29" s="196"/>
      <c r="F29" s="196"/>
      <c r="G29" s="196"/>
      <c r="H29" s="196"/>
      <c r="I29" s="398"/>
    </row>
    <row r="30" spans="1:9" ht="13.8">
      <c r="A30" s="395"/>
      <c r="B30" s="395"/>
      <c r="C30" s="196"/>
      <c r="D30" s="196"/>
      <c r="E30" s="196"/>
      <c r="F30" s="196"/>
      <c r="G30" s="196"/>
      <c r="H30" s="196"/>
      <c r="I30" s="196"/>
    </row>
    <row r="31" spans="1:9" ht="13.8">
      <c r="A31" s="21"/>
      <c r="B31" s="21"/>
      <c r="C31" s="396" t="s">
        <v>96</v>
      </c>
      <c r="D31" s="21"/>
      <c r="E31" s="21"/>
      <c r="F31" s="19"/>
      <c r="G31" s="21"/>
      <c r="H31" s="21"/>
      <c r="I31" s="21"/>
    </row>
    <row r="32" spans="1:9" ht="13.8">
      <c r="A32" s="21"/>
      <c r="B32" s="21"/>
      <c r="C32" s="21"/>
      <c r="D32" s="542"/>
      <c r="E32" s="542"/>
      <c r="G32" s="199"/>
      <c r="H32" s="397"/>
    </row>
    <row r="33" spans="3:8" ht="13.8">
      <c r="C33" s="21"/>
      <c r="D33" s="543" t="s">
        <v>251</v>
      </c>
      <c r="E33" s="543"/>
      <c r="G33" s="544" t="s">
        <v>473</v>
      </c>
      <c r="H33" s="544"/>
    </row>
    <row r="34" spans="3:8" ht="13.8">
      <c r="C34" s="21"/>
      <c r="D34" s="21"/>
      <c r="E34" s="21"/>
      <c r="G34" s="545"/>
      <c r="H34" s="545"/>
    </row>
    <row r="35" spans="3:8" ht="13.8">
      <c r="C35" s="21"/>
      <c r="D35" s="546" t="s">
        <v>127</v>
      </c>
      <c r="E35" s="546"/>
      <c r="G35" s="545"/>
      <c r="H35" s="545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I19 I15 I17 B9:B28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ColWidth="9.109375" defaultRowHeight="13.2"/>
  <cols>
    <col min="1" max="1" width="6.88671875" style="389" customWidth="1"/>
    <col min="2" max="2" width="14.88671875" style="389" customWidth="1"/>
    <col min="3" max="3" width="21.109375" style="389" customWidth="1"/>
    <col min="4" max="5" width="12.6640625" style="389" customWidth="1"/>
    <col min="6" max="6" width="13.44140625" style="389" bestFit="1" customWidth="1"/>
    <col min="7" max="7" width="15.33203125" style="389" customWidth="1"/>
    <col min="8" max="8" width="23.88671875" style="389" customWidth="1"/>
    <col min="9" max="9" width="12.109375" style="389" bestFit="1" customWidth="1"/>
    <col min="10" max="10" width="19" style="389" customWidth="1"/>
    <col min="11" max="11" width="17.6640625" style="389" customWidth="1"/>
    <col min="12" max="16384" width="9.109375" style="389"/>
  </cols>
  <sheetData>
    <row r="1" spans="1:12" s="200" customFormat="1" ht="13.8">
      <c r="A1" s="193" t="s">
        <v>288</v>
      </c>
      <c r="B1" s="193"/>
      <c r="C1" s="193"/>
      <c r="D1" s="194"/>
      <c r="E1" s="194"/>
      <c r="F1" s="194"/>
      <c r="G1" s="194"/>
      <c r="H1" s="194"/>
      <c r="I1" s="194"/>
      <c r="J1" s="194"/>
      <c r="K1" s="375" t="s">
        <v>97</v>
      </c>
    </row>
    <row r="2" spans="1:12" s="200" customFormat="1" ht="13.8">
      <c r="A2" s="148" t="s">
        <v>128</v>
      </c>
      <c r="B2" s="148"/>
      <c r="C2" s="148"/>
      <c r="D2" s="194"/>
      <c r="E2" s="194"/>
      <c r="F2" s="194"/>
      <c r="G2" s="194"/>
      <c r="H2" s="194"/>
      <c r="I2" s="194"/>
      <c r="J2" s="194"/>
      <c r="K2" s="372" t="str">
        <f>'ფორმა N1'!L2</f>
        <v>09/01/2020-11/1312020</v>
      </c>
    </row>
    <row r="3" spans="1:12" s="200" customFormat="1" ht="13.8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89"/>
    </row>
    <row r="4" spans="1:12" s="200" customFormat="1" ht="13.8">
      <c r="A4" s="114" t="s">
        <v>257</v>
      </c>
      <c r="B4" s="114"/>
      <c r="C4" s="114"/>
      <c r="D4" s="114"/>
      <c r="E4" s="114"/>
      <c r="F4" s="384"/>
      <c r="G4" s="195"/>
      <c r="H4" s="194"/>
      <c r="I4" s="194"/>
      <c r="J4" s="194"/>
      <c r="K4" s="194"/>
    </row>
    <row r="5" spans="1:12" ht="13.8">
      <c r="A5" s="385" t="str">
        <f>'ფორმა N1'!A5</f>
        <v>მპგ "სოციალური სამართლიანობისათვის"</v>
      </c>
      <c r="B5" s="385"/>
      <c r="C5" s="385"/>
      <c r="D5" s="386"/>
      <c r="E5" s="386"/>
      <c r="F5" s="386"/>
      <c r="G5" s="387"/>
      <c r="H5" s="388"/>
      <c r="I5" s="388"/>
      <c r="J5" s="388"/>
      <c r="K5" s="387"/>
    </row>
    <row r="6" spans="1:12" s="200" customFormat="1" ht="15">
      <c r="A6" s="142"/>
      <c r="B6" s="142"/>
      <c r="C6" s="142"/>
      <c r="D6" s="390"/>
      <c r="E6" s="390"/>
      <c r="F6" s="390"/>
      <c r="G6" s="194"/>
      <c r="H6" s="194"/>
      <c r="I6" s="194"/>
      <c r="J6" s="194"/>
      <c r="K6" s="194"/>
    </row>
    <row r="7" spans="1:12" s="200" customFormat="1" ht="55.2">
      <c r="A7" s="391" t="s">
        <v>64</v>
      </c>
      <c r="B7" s="391" t="s">
        <v>466</v>
      </c>
      <c r="C7" s="391" t="s">
        <v>231</v>
      </c>
      <c r="D7" s="392" t="s">
        <v>228</v>
      </c>
      <c r="E7" s="392" t="s">
        <v>229</v>
      </c>
      <c r="F7" s="392" t="s">
        <v>328</v>
      </c>
      <c r="G7" s="392" t="s">
        <v>230</v>
      </c>
      <c r="H7" s="392" t="s">
        <v>474</v>
      </c>
      <c r="I7" s="392" t="s">
        <v>227</v>
      </c>
      <c r="J7" s="392" t="s">
        <v>471</v>
      </c>
      <c r="K7" s="392" t="s">
        <v>472</v>
      </c>
    </row>
    <row r="8" spans="1:12" s="200" customFormat="1" ht="13.8">
      <c r="A8" s="391">
        <v>1</v>
      </c>
      <c r="B8" s="391">
        <v>2</v>
      </c>
      <c r="C8" s="391">
        <v>3</v>
      </c>
      <c r="D8" s="392">
        <v>4</v>
      </c>
      <c r="E8" s="391">
        <v>5</v>
      </c>
      <c r="F8" s="392">
        <v>6</v>
      </c>
      <c r="G8" s="391">
        <v>7</v>
      </c>
      <c r="H8" s="392">
        <v>8</v>
      </c>
      <c r="I8" s="391">
        <v>9</v>
      </c>
      <c r="J8" s="391">
        <v>10</v>
      </c>
      <c r="K8" s="392">
        <v>11</v>
      </c>
    </row>
    <row r="9" spans="1:12" s="200" customFormat="1" ht="13.8">
      <c r="A9" s="393">
        <v>1</v>
      </c>
      <c r="B9" s="393"/>
      <c r="C9" s="393"/>
      <c r="D9" s="394"/>
      <c r="E9" s="394"/>
      <c r="F9" s="394"/>
      <c r="G9" s="394"/>
      <c r="H9" s="394"/>
      <c r="I9" s="394"/>
      <c r="J9" s="394"/>
      <c r="K9" s="394"/>
    </row>
    <row r="10" spans="1:12" s="200" customFormat="1" ht="13.8">
      <c r="A10" s="393">
        <v>2</v>
      </c>
      <c r="B10" s="393"/>
      <c r="C10" s="393"/>
      <c r="D10" s="394"/>
      <c r="E10" s="394"/>
      <c r="F10" s="394"/>
      <c r="G10" s="394"/>
      <c r="H10" s="394"/>
      <c r="I10" s="394"/>
      <c r="J10" s="394"/>
      <c r="K10" s="394"/>
    </row>
    <row r="11" spans="1:12" s="200" customFormat="1" ht="13.8">
      <c r="A11" s="393">
        <v>3</v>
      </c>
      <c r="B11" s="393"/>
      <c r="C11" s="393"/>
      <c r="D11" s="394"/>
      <c r="E11" s="394"/>
      <c r="F11" s="394"/>
      <c r="G11" s="394"/>
      <c r="H11" s="394"/>
      <c r="I11" s="394"/>
      <c r="J11" s="394"/>
      <c r="K11" s="394"/>
    </row>
    <row r="12" spans="1:12" s="200" customFormat="1" ht="13.8">
      <c r="A12" s="393">
        <v>4</v>
      </c>
      <c r="B12" s="393"/>
      <c r="C12" s="393"/>
      <c r="D12" s="394"/>
      <c r="E12" s="394"/>
      <c r="F12" s="394"/>
      <c r="G12" s="394"/>
      <c r="H12" s="394"/>
      <c r="I12" s="394"/>
      <c r="J12" s="394"/>
      <c r="K12" s="394"/>
    </row>
    <row r="13" spans="1:12" s="200" customFormat="1" ht="13.8">
      <c r="A13" s="393">
        <v>5</v>
      </c>
      <c r="B13" s="393"/>
      <c r="C13" s="393"/>
      <c r="D13" s="394"/>
      <c r="E13" s="394"/>
      <c r="F13" s="394"/>
      <c r="G13" s="394"/>
      <c r="H13" s="394"/>
      <c r="I13" s="394"/>
      <c r="J13" s="394"/>
      <c r="K13" s="394"/>
    </row>
    <row r="14" spans="1:12" s="200" customFormat="1" ht="13.8">
      <c r="A14" s="393">
        <v>6</v>
      </c>
      <c r="B14" s="393"/>
      <c r="C14" s="393"/>
      <c r="D14" s="394"/>
      <c r="E14" s="394"/>
      <c r="F14" s="394"/>
      <c r="G14" s="394"/>
      <c r="H14" s="394"/>
      <c r="I14" s="394"/>
      <c r="J14" s="394"/>
      <c r="K14" s="394"/>
    </row>
    <row r="15" spans="1:12" s="200" customFormat="1" ht="13.8">
      <c r="A15" s="393">
        <v>7</v>
      </c>
      <c r="B15" s="393"/>
      <c r="C15" s="393"/>
      <c r="D15" s="394"/>
      <c r="E15" s="394"/>
      <c r="F15" s="394"/>
      <c r="G15" s="394"/>
      <c r="H15" s="394"/>
      <c r="I15" s="394"/>
      <c r="J15" s="394"/>
      <c r="K15" s="394"/>
    </row>
    <row r="16" spans="1:12" s="200" customFormat="1" ht="13.8">
      <c r="A16" s="393">
        <v>8</v>
      </c>
      <c r="B16" s="393"/>
      <c r="C16" s="393"/>
      <c r="D16" s="394"/>
      <c r="E16" s="394"/>
      <c r="F16" s="394"/>
      <c r="G16" s="394"/>
      <c r="H16" s="394"/>
      <c r="I16" s="394"/>
      <c r="J16" s="394"/>
      <c r="K16" s="394"/>
    </row>
    <row r="17" spans="1:11" s="200" customFormat="1" ht="13.8">
      <c r="A17" s="393">
        <v>9</v>
      </c>
      <c r="B17" s="393"/>
      <c r="C17" s="393"/>
      <c r="D17" s="394"/>
      <c r="E17" s="394"/>
      <c r="F17" s="394"/>
      <c r="G17" s="394"/>
      <c r="H17" s="394"/>
      <c r="I17" s="394"/>
      <c r="J17" s="394"/>
      <c r="K17" s="394"/>
    </row>
    <row r="18" spans="1:11" s="200" customFormat="1" ht="13.8">
      <c r="A18" s="393">
        <v>10</v>
      </c>
      <c r="B18" s="393"/>
      <c r="C18" s="393"/>
      <c r="D18" s="394"/>
      <c r="E18" s="394"/>
      <c r="F18" s="394"/>
      <c r="G18" s="394"/>
      <c r="H18" s="394"/>
      <c r="I18" s="394"/>
      <c r="J18" s="394"/>
      <c r="K18" s="394"/>
    </row>
    <row r="19" spans="1:11" s="200" customFormat="1" ht="13.8">
      <c r="A19" s="393">
        <v>11</v>
      </c>
      <c r="B19" s="393"/>
      <c r="C19" s="393"/>
      <c r="D19" s="394"/>
      <c r="E19" s="394"/>
      <c r="F19" s="394"/>
      <c r="G19" s="394"/>
      <c r="H19" s="394"/>
      <c r="I19" s="394"/>
      <c r="J19" s="394"/>
      <c r="K19" s="394"/>
    </row>
    <row r="20" spans="1:11" s="200" customFormat="1" ht="13.8">
      <c r="A20" s="393">
        <v>12</v>
      </c>
      <c r="B20" s="393"/>
      <c r="C20" s="393"/>
      <c r="D20" s="394"/>
      <c r="E20" s="394"/>
      <c r="F20" s="394"/>
      <c r="G20" s="394"/>
      <c r="H20" s="394"/>
      <c r="I20" s="394"/>
      <c r="J20" s="394"/>
      <c r="K20" s="394"/>
    </row>
    <row r="21" spans="1:11" s="200" customFormat="1" ht="13.8">
      <c r="A21" s="393">
        <v>13</v>
      </c>
      <c r="B21" s="393"/>
      <c r="C21" s="393"/>
      <c r="D21" s="394"/>
      <c r="E21" s="394"/>
      <c r="F21" s="394"/>
      <c r="G21" s="394"/>
      <c r="H21" s="394"/>
      <c r="I21" s="394"/>
      <c r="J21" s="394"/>
      <c r="K21" s="394"/>
    </row>
    <row r="22" spans="1:11" s="200" customFormat="1" ht="13.8">
      <c r="A22" s="393">
        <v>14</v>
      </c>
      <c r="B22" s="393"/>
      <c r="C22" s="393"/>
      <c r="D22" s="394"/>
      <c r="E22" s="394"/>
      <c r="F22" s="394"/>
      <c r="G22" s="394"/>
      <c r="H22" s="394"/>
      <c r="I22" s="394"/>
      <c r="J22" s="394"/>
      <c r="K22" s="394"/>
    </row>
    <row r="23" spans="1:11" s="200" customFormat="1" ht="13.8">
      <c r="A23" s="393">
        <v>15</v>
      </c>
      <c r="B23" s="393"/>
      <c r="C23" s="393"/>
      <c r="D23" s="394"/>
      <c r="E23" s="394"/>
      <c r="F23" s="394"/>
      <c r="G23" s="394"/>
      <c r="H23" s="394"/>
      <c r="I23" s="394"/>
      <c r="J23" s="394"/>
      <c r="K23" s="394"/>
    </row>
    <row r="24" spans="1:11" s="200" customFormat="1" ht="13.8">
      <c r="A24" s="393">
        <v>16</v>
      </c>
      <c r="B24" s="393"/>
      <c r="C24" s="393"/>
      <c r="D24" s="394"/>
      <c r="E24" s="394"/>
      <c r="F24" s="394"/>
      <c r="G24" s="394"/>
      <c r="H24" s="394"/>
      <c r="I24" s="394"/>
      <c r="J24" s="394"/>
      <c r="K24" s="394"/>
    </row>
    <row r="25" spans="1:11" s="200" customFormat="1" ht="13.8">
      <c r="A25" s="393">
        <v>17</v>
      </c>
      <c r="B25" s="393"/>
      <c r="C25" s="393"/>
      <c r="D25" s="394"/>
      <c r="E25" s="394"/>
      <c r="F25" s="394"/>
      <c r="G25" s="394"/>
      <c r="H25" s="394"/>
      <c r="I25" s="394"/>
      <c r="J25" s="394"/>
      <c r="K25" s="394"/>
    </row>
    <row r="26" spans="1:11" s="200" customFormat="1" ht="13.8">
      <c r="A26" s="393">
        <v>18</v>
      </c>
      <c r="B26" s="393"/>
      <c r="C26" s="393"/>
      <c r="D26" s="394"/>
      <c r="E26" s="394"/>
      <c r="F26" s="394"/>
      <c r="G26" s="394"/>
      <c r="H26" s="394"/>
      <c r="I26" s="394"/>
      <c r="J26" s="394"/>
      <c r="K26" s="394"/>
    </row>
    <row r="27" spans="1:11" s="200" customFormat="1" ht="13.8">
      <c r="A27" s="393" t="s">
        <v>261</v>
      </c>
      <c r="B27" s="393"/>
      <c r="C27" s="393"/>
      <c r="D27" s="394"/>
      <c r="E27" s="394"/>
      <c r="F27" s="394"/>
      <c r="G27" s="394"/>
      <c r="H27" s="394"/>
      <c r="I27" s="394"/>
      <c r="J27" s="394"/>
      <c r="K27" s="394"/>
    </row>
    <row r="28" spans="1:11">
      <c r="A28" s="398"/>
      <c r="B28" s="398"/>
      <c r="C28" s="398"/>
      <c r="D28" s="398"/>
      <c r="E28" s="398"/>
      <c r="F28" s="398"/>
      <c r="G28" s="398"/>
      <c r="H28" s="398"/>
      <c r="I28" s="398"/>
      <c r="J28" s="398"/>
      <c r="K28" s="398"/>
    </row>
    <row r="29" spans="1:11">
      <c r="A29" s="398"/>
      <c r="B29" s="398"/>
      <c r="C29" s="398"/>
      <c r="D29" s="398"/>
      <c r="E29" s="398"/>
      <c r="F29" s="398"/>
      <c r="G29" s="398"/>
      <c r="H29" s="398"/>
      <c r="I29" s="398"/>
      <c r="J29" s="398"/>
      <c r="K29" s="398"/>
    </row>
    <row r="30" spans="1:11" ht="13.8">
      <c r="A30" s="399"/>
      <c r="B30" s="399"/>
      <c r="C30" s="399"/>
      <c r="D30" s="398"/>
      <c r="E30" s="398"/>
      <c r="F30" s="398"/>
      <c r="G30" s="398"/>
      <c r="H30" s="398"/>
      <c r="I30" s="398"/>
      <c r="J30" s="398"/>
      <c r="K30" s="398"/>
    </row>
    <row r="31" spans="1:11" ht="13.8">
      <c r="A31" s="400"/>
      <c r="B31" s="400"/>
      <c r="C31" s="400"/>
      <c r="D31" s="401" t="s">
        <v>96</v>
      </c>
      <c r="E31" s="400"/>
      <c r="F31" s="400"/>
      <c r="G31" s="402"/>
      <c r="H31" s="400"/>
      <c r="I31" s="400"/>
      <c r="J31" s="400"/>
      <c r="K31" s="400"/>
    </row>
    <row r="32" spans="1:11" ht="13.8">
      <c r="A32" s="400"/>
      <c r="B32" s="400"/>
      <c r="C32" s="400"/>
      <c r="D32" s="400"/>
      <c r="E32" s="403"/>
      <c r="F32" s="400"/>
      <c r="H32" s="403"/>
      <c r="I32" s="403"/>
      <c r="J32" s="404"/>
    </row>
    <row r="33" spans="4:9" ht="13.8">
      <c r="D33" s="400"/>
      <c r="E33" s="405" t="s">
        <v>251</v>
      </c>
      <c r="F33" s="400"/>
      <c r="H33" s="406" t="s">
        <v>256</v>
      </c>
      <c r="I33" s="406"/>
    </row>
    <row r="34" spans="4:9" ht="13.8">
      <c r="D34" s="400"/>
      <c r="E34" s="407" t="s">
        <v>127</v>
      </c>
      <c r="F34" s="400"/>
      <c r="H34" s="400" t="s">
        <v>252</v>
      </c>
      <c r="I34" s="400"/>
    </row>
    <row r="35" spans="4:9" ht="13.8">
      <c r="D35" s="400"/>
      <c r="E35" s="407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ColWidth="9.109375" defaultRowHeight="13.2"/>
  <cols>
    <col min="1" max="1" width="11.6640625" style="185" customWidth="1"/>
    <col min="2" max="2" width="21.5546875" style="185" customWidth="1"/>
    <col min="3" max="3" width="19.109375" style="185" customWidth="1"/>
    <col min="4" max="4" width="23.6640625" style="185" customWidth="1"/>
    <col min="5" max="6" width="16.5546875" style="185" bestFit="1" customWidth="1"/>
    <col min="7" max="7" width="17" style="185" customWidth="1"/>
    <col min="8" max="8" width="19" style="185" customWidth="1"/>
    <col min="9" max="9" width="24.44140625" style="185" customWidth="1"/>
    <col min="10" max="16384" width="9.109375" style="185"/>
  </cols>
  <sheetData>
    <row r="1" spans="1:13" customFormat="1" ht="13.8">
      <c r="A1" s="137" t="s">
        <v>408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3.8">
      <c r="A2" s="105" t="s">
        <v>128</v>
      </c>
      <c r="B2" s="138"/>
      <c r="C2" s="138"/>
      <c r="D2" s="138"/>
      <c r="E2" s="138"/>
      <c r="F2" s="138"/>
      <c r="G2" s="138"/>
      <c r="H2" s="144"/>
      <c r="I2" s="207" t="str">
        <f>'ფორმა N1'!L2</f>
        <v>09/01/2020-11/1312020</v>
      </c>
    </row>
    <row r="3" spans="1:13" customFormat="1" ht="13.8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3.8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3.8">
      <c r="A5" s="209" t="str">
        <f>'ფორმა N1'!A5</f>
        <v>მპგ "სოციალური სამართლიანობისათვის"</v>
      </c>
      <c r="B5" s="80"/>
      <c r="C5" s="80"/>
      <c r="D5" s="211"/>
      <c r="E5" s="211"/>
      <c r="F5" s="211"/>
      <c r="G5" s="211"/>
      <c r="H5" s="211"/>
      <c r="I5" s="210"/>
    </row>
    <row r="6" spans="1:13" customFormat="1" ht="1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55.2">
      <c r="A7" s="147" t="s">
        <v>64</v>
      </c>
      <c r="B7" s="136" t="s">
        <v>354</v>
      </c>
      <c r="C7" s="136" t="s">
        <v>355</v>
      </c>
      <c r="D7" s="136" t="s">
        <v>360</v>
      </c>
      <c r="E7" s="136" t="s">
        <v>361</v>
      </c>
      <c r="F7" s="136" t="s">
        <v>356</v>
      </c>
      <c r="G7" s="136" t="s">
        <v>357</v>
      </c>
      <c r="H7" s="136" t="s">
        <v>368</v>
      </c>
      <c r="I7" s="136" t="s">
        <v>358</v>
      </c>
    </row>
    <row r="8" spans="1:13" customFormat="1" ht="13.8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3.8">
      <c r="A9" s="67">
        <v>1</v>
      </c>
      <c r="B9" s="26"/>
      <c r="C9" s="26"/>
      <c r="D9" s="26"/>
      <c r="E9" s="26"/>
      <c r="F9" s="206"/>
      <c r="G9" s="206"/>
      <c r="H9" s="206"/>
      <c r="I9" s="26"/>
    </row>
    <row r="10" spans="1:13" customFormat="1" ht="13.8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3.8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3.8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3.8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3.8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3.8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3.8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3.8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3.8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3.8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3.8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3.8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3.8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3.8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3.8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3.8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3.8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3.8">
      <c r="A27" s="67" t="s">
        <v>261</v>
      </c>
      <c r="B27" s="26"/>
      <c r="C27" s="26"/>
      <c r="D27" s="26"/>
      <c r="E27" s="26"/>
      <c r="F27" s="206"/>
      <c r="G27" s="206"/>
      <c r="H27" s="206"/>
      <c r="I27" s="26"/>
    </row>
    <row r="28" spans="1:9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3.8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3.8">
      <c r="A31" s="184"/>
      <c r="B31" s="186" t="s">
        <v>96</v>
      </c>
      <c r="C31" s="184"/>
      <c r="D31" s="184"/>
      <c r="E31" s="187"/>
      <c r="F31" s="184"/>
      <c r="G31" s="184"/>
      <c r="H31" s="184"/>
      <c r="I31" s="184"/>
    </row>
    <row r="32" spans="1:9" ht="13.8">
      <c r="A32" s="184"/>
      <c r="B32" s="184"/>
      <c r="C32" s="188"/>
      <c r="D32" s="184"/>
      <c r="F32" s="188"/>
      <c r="G32" s="219"/>
    </row>
    <row r="33" spans="2:6" ht="13.8">
      <c r="B33" s="184"/>
      <c r="C33" s="190" t="s">
        <v>251</v>
      </c>
      <c r="D33" s="184"/>
      <c r="F33" s="191" t="s">
        <v>256</v>
      </c>
    </row>
    <row r="34" spans="2:6" ht="13.8">
      <c r="B34" s="184"/>
      <c r="C34" s="192" t="s">
        <v>127</v>
      </c>
      <c r="D34" s="184"/>
      <c r="F34" s="184" t="s">
        <v>252</v>
      </c>
    </row>
    <row r="35" spans="2:6" ht="13.8">
      <c r="B35" s="184"/>
      <c r="C35" s="192"/>
    </row>
  </sheetData>
  <pageMargins left="0.7" right="0.7" top="0.75" bottom="0.75" header="0.3" footer="0.3"/>
  <pageSetup scale="7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ColWidth="9.109375" defaultRowHeight="13.8"/>
  <cols>
    <col min="1" max="1" width="10" style="184" customWidth="1"/>
    <col min="2" max="2" width="20.33203125" style="184" customWidth="1"/>
    <col min="3" max="3" width="30" style="184" customWidth="1"/>
    <col min="4" max="4" width="29" style="184" customWidth="1"/>
    <col min="5" max="5" width="22.5546875" style="184" customWidth="1"/>
    <col min="6" max="6" width="20" style="184" customWidth="1"/>
    <col min="7" max="7" width="29.33203125" style="184" customWidth="1"/>
    <col min="8" max="8" width="27.109375" style="184" customWidth="1"/>
    <col min="9" max="9" width="26.44140625" style="184" customWidth="1"/>
    <col min="10" max="10" width="0.5546875" style="184" customWidth="1"/>
    <col min="11" max="16384" width="9.109375" style="184"/>
  </cols>
  <sheetData>
    <row r="1" spans="1:10">
      <c r="A1" s="74" t="s">
        <v>370</v>
      </c>
      <c r="B1" s="76"/>
      <c r="C1" s="76"/>
      <c r="D1" s="76"/>
      <c r="E1" s="76"/>
      <c r="F1" s="76"/>
      <c r="G1" s="76"/>
      <c r="H1" s="76"/>
      <c r="I1" s="163" t="s">
        <v>186</v>
      </c>
      <c r="J1" s="164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5" t="str">
        <f>'ფორმა N1'!L2</f>
        <v>09/01/2020-11/1312020</v>
      </c>
      <c r="J2" s="164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9" t="str">
        <f>'ფორმა N1'!A5</f>
        <v>მპგ "სოციალური სამართლიანობისათვის"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6" t="s">
        <v>64</v>
      </c>
      <c r="B8" s="365" t="s">
        <v>351</v>
      </c>
      <c r="C8" s="366" t="s">
        <v>390</v>
      </c>
      <c r="D8" s="366" t="s">
        <v>391</v>
      </c>
      <c r="E8" s="366" t="s">
        <v>352</v>
      </c>
      <c r="F8" s="366" t="s">
        <v>365</v>
      </c>
      <c r="G8" s="366" t="s">
        <v>366</v>
      </c>
      <c r="H8" s="366" t="s">
        <v>395</v>
      </c>
      <c r="I8" s="167" t="s">
        <v>367</v>
      </c>
      <c r="J8" s="105"/>
    </row>
    <row r="9" spans="1:10">
      <c r="A9" s="169">
        <v>1</v>
      </c>
      <c r="B9" s="197"/>
      <c r="C9" s="174"/>
      <c r="D9" s="174"/>
      <c r="E9" s="173"/>
      <c r="F9" s="173"/>
      <c r="G9" s="173"/>
      <c r="H9" s="173"/>
      <c r="I9" s="173"/>
      <c r="J9" s="105"/>
    </row>
    <row r="10" spans="1:10">
      <c r="A10" s="169">
        <v>2</v>
      </c>
      <c r="B10" s="197"/>
      <c r="C10" s="174"/>
      <c r="D10" s="174"/>
      <c r="E10" s="173"/>
      <c r="F10" s="173"/>
      <c r="G10" s="173"/>
      <c r="H10" s="173"/>
      <c r="I10" s="173"/>
      <c r="J10" s="105"/>
    </row>
    <row r="11" spans="1:10">
      <c r="A11" s="169">
        <v>3</v>
      </c>
      <c r="B11" s="197"/>
      <c r="C11" s="174"/>
      <c r="D11" s="174"/>
      <c r="E11" s="173"/>
      <c r="F11" s="173"/>
      <c r="G11" s="173"/>
      <c r="H11" s="173"/>
      <c r="I11" s="173"/>
      <c r="J11" s="105"/>
    </row>
    <row r="12" spans="1:10">
      <c r="A12" s="169">
        <v>4</v>
      </c>
      <c r="B12" s="197"/>
      <c r="C12" s="174"/>
      <c r="D12" s="174"/>
      <c r="E12" s="173"/>
      <c r="F12" s="173"/>
      <c r="G12" s="173"/>
      <c r="H12" s="173"/>
      <c r="I12" s="173"/>
      <c r="J12" s="105"/>
    </row>
    <row r="13" spans="1:10">
      <c r="A13" s="169">
        <v>5</v>
      </c>
      <c r="B13" s="197"/>
      <c r="C13" s="174"/>
      <c r="D13" s="174"/>
      <c r="E13" s="173"/>
      <c r="F13" s="173"/>
      <c r="G13" s="173"/>
      <c r="H13" s="173"/>
      <c r="I13" s="173"/>
      <c r="J13" s="105"/>
    </row>
    <row r="14" spans="1:10">
      <c r="A14" s="169">
        <v>6</v>
      </c>
      <c r="B14" s="197"/>
      <c r="C14" s="174"/>
      <c r="D14" s="174"/>
      <c r="E14" s="173"/>
      <c r="F14" s="173"/>
      <c r="G14" s="173"/>
      <c r="H14" s="173"/>
      <c r="I14" s="173"/>
      <c r="J14" s="105"/>
    </row>
    <row r="15" spans="1:10">
      <c r="A15" s="169">
        <v>7</v>
      </c>
      <c r="B15" s="197"/>
      <c r="C15" s="174"/>
      <c r="D15" s="174"/>
      <c r="E15" s="173"/>
      <c r="F15" s="173"/>
      <c r="G15" s="173"/>
      <c r="H15" s="173"/>
      <c r="I15" s="173"/>
      <c r="J15" s="105"/>
    </row>
    <row r="16" spans="1:10">
      <c r="A16" s="169">
        <v>8</v>
      </c>
      <c r="B16" s="197"/>
      <c r="C16" s="174"/>
      <c r="D16" s="174"/>
      <c r="E16" s="173"/>
      <c r="F16" s="173"/>
      <c r="G16" s="173"/>
      <c r="H16" s="173"/>
      <c r="I16" s="173"/>
      <c r="J16" s="105"/>
    </row>
    <row r="17" spans="1:10">
      <c r="A17" s="169">
        <v>9</v>
      </c>
      <c r="B17" s="197"/>
      <c r="C17" s="174"/>
      <c r="D17" s="174"/>
      <c r="E17" s="173"/>
      <c r="F17" s="173"/>
      <c r="G17" s="173"/>
      <c r="H17" s="173"/>
      <c r="I17" s="173"/>
      <c r="J17" s="105"/>
    </row>
    <row r="18" spans="1:10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>
      <c r="A19" s="169">
        <v>11</v>
      </c>
      <c r="B19" s="197"/>
      <c r="C19" s="174"/>
      <c r="D19" s="174"/>
      <c r="E19" s="173"/>
      <c r="F19" s="173"/>
      <c r="G19" s="173"/>
      <c r="H19" s="173"/>
      <c r="I19" s="173"/>
      <c r="J19" s="105"/>
    </row>
    <row r="20" spans="1:10">
      <c r="A20" s="169">
        <v>12</v>
      </c>
      <c r="B20" s="197"/>
      <c r="C20" s="174"/>
      <c r="D20" s="174"/>
      <c r="E20" s="173"/>
      <c r="F20" s="173"/>
      <c r="G20" s="173"/>
      <c r="H20" s="173"/>
      <c r="I20" s="173"/>
      <c r="J20" s="105"/>
    </row>
    <row r="21" spans="1:10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>
      <c r="A29" s="169">
        <v>21</v>
      </c>
      <c r="B29" s="197"/>
      <c r="C29" s="177"/>
      <c r="D29" s="177"/>
      <c r="E29" s="176"/>
      <c r="F29" s="176"/>
      <c r="G29" s="176"/>
      <c r="H29" s="251"/>
      <c r="I29" s="173"/>
      <c r="J29" s="105"/>
    </row>
    <row r="30" spans="1:10">
      <c r="A30" s="169">
        <v>22</v>
      </c>
      <c r="B30" s="197"/>
      <c r="C30" s="177"/>
      <c r="D30" s="177"/>
      <c r="E30" s="176"/>
      <c r="F30" s="176"/>
      <c r="G30" s="176"/>
      <c r="H30" s="251"/>
      <c r="I30" s="173"/>
      <c r="J30" s="105"/>
    </row>
    <row r="31" spans="1:10">
      <c r="A31" s="169">
        <v>23</v>
      </c>
      <c r="B31" s="197"/>
      <c r="C31" s="177"/>
      <c r="D31" s="177"/>
      <c r="E31" s="176"/>
      <c r="F31" s="176"/>
      <c r="G31" s="176"/>
      <c r="H31" s="251"/>
      <c r="I31" s="173"/>
      <c r="J31" s="105"/>
    </row>
    <row r="32" spans="1:10">
      <c r="A32" s="169">
        <v>24</v>
      </c>
      <c r="B32" s="197"/>
      <c r="C32" s="177"/>
      <c r="D32" s="177"/>
      <c r="E32" s="176"/>
      <c r="F32" s="176"/>
      <c r="G32" s="176"/>
      <c r="H32" s="251"/>
      <c r="I32" s="173"/>
      <c r="J32" s="105"/>
    </row>
    <row r="33" spans="1:12">
      <c r="A33" s="169">
        <v>25</v>
      </c>
      <c r="B33" s="197"/>
      <c r="C33" s="177"/>
      <c r="D33" s="177"/>
      <c r="E33" s="176"/>
      <c r="F33" s="176"/>
      <c r="G33" s="176"/>
      <c r="H33" s="251"/>
      <c r="I33" s="173"/>
      <c r="J33" s="105"/>
    </row>
    <row r="34" spans="1:12">
      <c r="A34" s="169">
        <v>26</v>
      </c>
      <c r="B34" s="197"/>
      <c r="C34" s="177"/>
      <c r="D34" s="177"/>
      <c r="E34" s="176"/>
      <c r="F34" s="176"/>
      <c r="G34" s="176"/>
      <c r="H34" s="251"/>
      <c r="I34" s="173"/>
      <c r="J34" s="105"/>
    </row>
    <row r="35" spans="1:12">
      <c r="A35" s="169">
        <v>27</v>
      </c>
      <c r="B35" s="197"/>
      <c r="C35" s="177"/>
      <c r="D35" s="177"/>
      <c r="E35" s="176"/>
      <c r="F35" s="176"/>
      <c r="G35" s="176"/>
      <c r="H35" s="251"/>
      <c r="I35" s="173"/>
      <c r="J35" s="105"/>
    </row>
    <row r="36" spans="1:12">
      <c r="A36" s="169">
        <v>28</v>
      </c>
      <c r="B36" s="197"/>
      <c r="C36" s="177"/>
      <c r="D36" s="177"/>
      <c r="E36" s="176"/>
      <c r="F36" s="176"/>
      <c r="G36" s="176"/>
      <c r="H36" s="251"/>
      <c r="I36" s="173"/>
      <c r="J36" s="105"/>
    </row>
    <row r="37" spans="1:12">
      <c r="A37" s="169">
        <v>29</v>
      </c>
      <c r="B37" s="197"/>
      <c r="C37" s="177"/>
      <c r="D37" s="177"/>
      <c r="E37" s="176"/>
      <c r="F37" s="176"/>
      <c r="G37" s="176"/>
      <c r="H37" s="251"/>
      <c r="I37" s="173"/>
      <c r="J37" s="105"/>
    </row>
    <row r="38" spans="1:12">
      <c r="A38" s="169" t="s">
        <v>261</v>
      </c>
      <c r="B38" s="197"/>
      <c r="C38" s="177"/>
      <c r="D38" s="177"/>
      <c r="E38" s="176"/>
      <c r="F38" s="176"/>
      <c r="G38" s="252"/>
      <c r="H38" s="261" t="s">
        <v>383</v>
      </c>
      <c r="I38" s="370">
        <f>SUM(I9:I37)</f>
        <v>0</v>
      </c>
      <c r="J38" s="105"/>
    </row>
    <row r="40" spans="1:12">
      <c r="A40" s="184" t="s">
        <v>409</v>
      </c>
    </row>
    <row r="42" spans="1:12">
      <c r="B42" s="186" t="s">
        <v>96</v>
      </c>
      <c r="F42" s="187"/>
    </row>
    <row r="43" spans="1:12">
      <c r="F43" s="185"/>
      <c r="I43" s="185"/>
      <c r="J43" s="185"/>
      <c r="K43" s="185"/>
      <c r="L43" s="185"/>
    </row>
    <row r="44" spans="1:12">
      <c r="C44" s="188"/>
      <c r="F44" s="188"/>
      <c r="G44" s="188"/>
      <c r="H44" s="191"/>
      <c r="I44" s="189"/>
      <c r="J44" s="185"/>
      <c r="K44" s="185"/>
      <c r="L44" s="185"/>
    </row>
    <row r="45" spans="1:12">
      <c r="A45" s="185"/>
      <c r="C45" s="190" t="s">
        <v>251</v>
      </c>
      <c r="F45" s="191" t="s">
        <v>256</v>
      </c>
      <c r="G45" s="190"/>
      <c r="H45" s="190"/>
      <c r="I45" s="189"/>
      <c r="J45" s="185"/>
      <c r="K45" s="185"/>
      <c r="L45" s="185"/>
    </row>
    <row r="46" spans="1:12">
      <c r="A46" s="185"/>
      <c r="C46" s="192" t="s">
        <v>127</v>
      </c>
      <c r="F46" s="184" t="s">
        <v>252</v>
      </c>
      <c r="I46" s="185"/>
      <c r="J46" s="185"/>
      <c r="K46" s="185"/>
      <c r="L46" s="185"/>
    </row>
    <row r="47" spans="1:12" s="185" customFormat="1">
      <c r="B47" s="184"/>
      <c r="C47" s="192"/>
      <c r="G47" s="192"/>
      <c r="H47" s="192"/>
    </row>
    <row r="48" spans="1:12" s="185" customFormat="1" ht="13.2"/>
    <row r="49" s="185" customFormat="1" ht="13.2"/>
    <row r="50" s="185" customFormat="1" ht="13.2"/>
    <row r="51" s="185" customFormat="1" ht="13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7" zoomScaleSheetLayoutView="100" workbookViewId="0">
      <selection activeCell="E18" sqref="E18"/>
    </sheetView>
  </sheetViews>
  <sheetFormatPr defaultColWidth="9.109375" defaultRowHeight="13.2"/>
  <cols>
    <col min="1" max="1" width="7.33203125" style="200" customWidth="1"/>
    <col min="2" max="2" width="57.33203125" style="200" customWidth="1"/>
    <col min="3" max="3" width="24.109375" style="200" customWidth="1"/>
    <col min="4" max="16384" width="9.109375" style="200"/>
  </cols>
  <sheetData>
    <row r="1" spans="1:3" s="6" customFormat="1" ht="18.75" customHeight="1">
      <c r="A1" s="548" t="s">
        <v>476</v>
      </c>
      <c r="B1" s="548"/>
      <c r="C1" s="375" t="s">
        <v>97</v>
      </c>
    </row>
    <row r="2" spans="1:3" s="6" customFormat="1" ht="13.8">
      <c r="A2" s="548"/>
      <c r="B2" s="548"/>
      <c r="C2" s="372" t="str">
        <f>'ფორმა N1'!L2</f>
        <v>09/01/2020-11/1312020</v>
      </c>
    </row>
    <row r="3" spans="1:3" s="6" customFormat="1" ht="13.8">
      <c r="A3" s="408" t="s">
        <v>128</v>
      </c>
      <c r="B3" s="373"/>
      <c r="C3" s="374"/>
    </row>
    <row r="4" spans="1:3" s="6" customFormat="1" ht="13.8">
      <c r="A4" s="114"/>
      <c r="B4" s="373"/>
      <c r="C4" s="374"/>
    </row>
    <row r="5" spans="1:3" s="21" customFormat="1" ht="13.8">
      <c r="A5" s="549" t="s">
        <v>257</v>
      </c>
      <c r="B5" s="549"/>
      <c r="C5" s="114"/>
    </row>
    <row r="6" spans="1:3" s="21" customFormat="1" ht="13.8">
      <c r="A6" s="550" t="str">
        <f>'ფორმა N1'!A5</f>
        <v>მპგ "სოციალური სამართლიანობისათვის"</v>
      </c>
      <c r="B6" s="550"/>
      <c r="C6" s="114"/>
    </row>
    <row r="7" spans="1:3">
      <c r="A7" s="409"/>
      <c r="B7" s="409"/>
      <c r="C7" s="409"/>
    </row>
    <row r="8" spans="1:3">
      <c r="A8" s="409"/>
      <c r="B8" s="409"/>
      <c r="C8" s="409"/>
    </row>
    <row r="9" spans="1:3" ht="30" customHeight="1">
      <c r="A9" s="410" t="s">
        <v>64</v>
      </c>
      <c r="B9" s="410" t="s">
        <v>11</v>
      </c>
      <c r="C9" s="411" t="s">
        <v>9</v>
      </c>
    </row>
    <row r="10" spans="1:3" ht="13.8">
      <c r="A10" s="412">
        <v>1</v>
      </c>
      <c r="B10" s="413" t="s">
        <v>57</v>
      </c>
      <c r="C10" s="428">
        <f>C11+C12+C13+C14</f>
        <v>542242</v>
      </c>
    </row>
    <row r="11" spans="1:3" ht="13.8">
      <c r="A11" s="415">
        <v>1.1000000000000001</v>
      </c>
      <c r="B11" s="413" t="s">
        <v>477</v>
      </c>
      <c r="C11" s="429">
        <f>'ფორმა N4'!D39+'ფორმა N5'!D37</f>
        <v>83842</v>
      </c>
    </row>
    <row r="12" spans="1:3" ht="13.8">
      <c r="A12" s="416" t="s">
        <v>30</v>
      </c>
      <c r="B12" s="413" t="s">
        <v>478</v>
      </c>
      <c r="C12" s="429">
        <f>'ფორმა N4'!D40+'ფორმა N5'!D38</f>
        <v>0</v>
      </c>
    </row>
    <row r="13" spans="1:3" ht="13.8">
      <c r="A13" s="415">
        <v>1.2</v>
      </c>
      <c r="B13" s="413" t="s">
        <v>58</v>
      </c>
      <c r="C13" s="429">
        <f>'ფორმა N4'!D12+'ფორმა N5'!D10</f>
        <v>457500</v>
      </c>
    </row>
    <row r="14" spans="1:3" ht="13.8">
      <c r="A14" s="415">
        <v>1.3</v>
      </c>
      <c r="B14" s="413" t="s">
        <v>479</v>
      </c>
      <c r="C14" s="429">
        <v>900</v>
      </c>
    </row>
    <row r="15" spans="1:3" ht="13.8">
      <c r="A15" s="547"/>
      <c r="B15" s="547"/>
      <c r="C15" s="547"/>
    </row>
    <row r="16" spans="1:3" ht="30" customHeight="1">
      <c r="A16" s="410" t="s">
        <v>64</v>
      </c>
      <c r="B16" s="410" t="s">
        <v>232</v>
      </c>
      <c r="C16" s="411" t="s">
        <v>67</v>
      </c>
    </row>
    <row r="17" spans="1:4" ht="13.8">
      <c r="A17" s="412">
        <v>2</v>
      </c>
      <c r="B17" s="413" t="s">
        <v>480</v>
      </c>
      <c r="C17" s="414">
        <f>'ფორმა N2'!D9+'ფორმა N2'!C26+'ფორმა N3'!D9+'ფორმა N3'!C26</f>
        <v>713119.1</v>
      </c>
    </row>
    <row r="18" spans="1:4" ht="13.8">
      <c r="A18" s="417">
        <v>2.1</v>
      </c>
      <c r="B18" s="413" t="s">
        <v>481</v>
      </c>
      <c r="C18" s="413">
        <f>'ფორმა N2'!D17+'ფორმა N3'!D17</f>
        <v>0</v>
      </c>
    </row>
    <row r="19" spans="1:4" ht="13.8">
      <c r="A19" s="417">
        <v>2.2000000000000002</v>
      </c>
      <c r="B19" s="413" t="s">
        <v>482</v>
      </c>
      <c r="C19" s="413">
        <f>'ფორმა N2'!D18+'ფორმა N3'!D18</f>
        <v>0</v>
      </c>
    </row>
    <row r="20" spans="1:4" ht="13.8">
      <c r="A20" s="417">
        <v>2.2999999999999998</v>
      </c>
      <c r="B20" s="413" t="s">
        <v>483</v>
      </c>
      <c r="C20" s="418">
        <f>SUM(C21:C25)</f>
        <v>713119.1</v>
      </c>
    </row>
    <row r="21" spans="1:4" ht="13.8">
      <c r="A21" s="416" t="s">
        <v>484</v>
      </c>
      <c r="B21" s="419" t="s">
        <v>485</v>
      </c>
      <c r="C21" s="413">
        <f>'ფორმა N2'!D13+'ფორმა N3'!D13</f>
        <v>713119.1</v>
      </c>
    </row>
    <row r="22" spans="1:4" ht="13.8">
      <c r="A22" s="416" t="s">
        <v>486</v>
      </c>
      <c r="B22" s="419" t="s">
        <v>487</v>
      </c>
      <c r="C22" s="413">
        <f>'ფორმა N2'!C27+'ფორმა N3'!C27</f>
        <v>0</v>
      </c>
    </row>
    <row r="23" spans="1:4" ht="13.8">
      <c r="A23" s="416" t="s">
        <v>488</v>
      </c>
      <c r="B23" s="419" t="s">
        <v>489</v>
      </c>
      <c r="C23" s="413">
        <f>'ფორმა N2'!D14+'ფორმა N3'!D14</f>
        <v>0</v>
      </c>
    </row>
    <row r="24" spans="1:4" ht="13.8">
      <c r="A24" s="416" t="s">
        <v>490</v>
      </c>
      <c r="B24" s="419" t="s">
        <v>491</v>
      </c>
      <c r="C24" s="413">
        <f>'ფორმა N2'!C31+'ფორმა N3'!C31</f>
        <v>0</v>
      </c>
    </row>
    <row r="25" spans="1:4" ht="13.8">
      <c r="A25" s="416" t="s">
        <v>492</v>
      </c>
      <c r="B25" s="419" t="s">
        <v>493</v>
      </c>
      <c r="C25" s="413">
        <f>'ფორმა N2'!D11+'ფორმა N3'!D11</f>
        <v>0</v>
      </c>
    </row>
    <row r="26" spans="1:4" ht="13.8">
      <c r="A26" s="426"/>
      <c r="B26" s="425"/>
      <c r="C26" s="424"/>
    </row>
    <row r="27" spans="1:4" ht="13.8">
      <c r="A27" s="426"/>
      <c r="B27" s="425"/>
      <c r="C27" s="424"/>
    </row>
    <row r="28" spans="1:4" ht="13.8">
      <c r="A28" s="21"/>
      <c r="B28" s="21"/>
      <c r="C28" s="21"/>
      <c r="D28" s="423"/>
    </row>
    <row r="29" spans="1:4" ht="13.8">
      <c r="A29" s="198" t="s">
        <v>96</v>
      </c>
      <c r="B29" s="21"/>
      <c r="C29" s="21"/>
      <c r="D29" s="423"/>
    </row>
    <row r="30" spans="1:4" ht="13.8">
      <c r="A30" s="21"/>
      <c r="B30" s="21"/>
      <c r="C30" s="21"/>
      <c r="D30" s="423"/>
    </row>
    <row r="31" spans="1:4" ht="13.8">
      <c r="A31" s="21"/>
      <c r="B31" s="21"/>
      <c r="C31" s="21"/>
      <c r="D31" s="422"/>
    </row>
    <row r="32" spans="1:4" ht="13.8">
      <c r="B32" s="198" t="s">
        <v>254</v>
      </c>
      <c r="C32" s="21"/>
      <c r="D32" s="422"/>
    </row>
    <row r="33" spans="2:4" ht="13.8">
      <c r="B33" s="21" t="s">
        <v>253</v>
      </c>
      <c r="C33" s="21"/>
      <c r="D33" s="422"/>
    </row>
    <row r="34" spans="2:4">
      <c r="B34" s="421" t="s">
        <v>127</v>
      </c>
      <c r="D34" s="42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3.8">
      <c r="A2" s="63">
        <v>40907</v>
      </c>
      <c r="C2" t="s">
        <v>188</v>
      </c>
      <c r="E2" t="s">
        <v>219</v>
      </c>
      <c r="G2" s="65" t="s">
        <v>224</v>
      </c>
    </row>
    <row r="3" spans="1:7" ht="13.8">
      <c r="A3" s="63">
        <v>40908</v>
      </c>
      <c r="C3" t="s">
        <v>189</v>
      </c>
      <c r="E3" t="s">
        <v>220</v>
      </c>
      <c r="G3" s="65" t="s">
        <v>225</v>
      </c>
    </row>
    <row r="4" spans="1:7" ht="13.8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7" zoomScale="80" zoomScaleSheetLayoutView="80" workbookViewId="0">
      <selection activeCell="G17" sqref="G17"/>
    </sheetView>
  </sheetViews>
  <sheetFormatPr defaultColWidth="9.109375" defaultRowHeight="13.8"/>
  <cols>
    <col min="1" max="1" width="14.33203125" style="21" bestFit="1" customWidth="1"/>
    <col min="2" max="2" width="80" style="244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74" t="s">
        <v>255</v>
      </c>
      <c r="B1" s="240"/>
      <c r="C1" s="527" t="s">
        <v>97</v>
      </c>
      <c r="D1" s="527"/>
      <c r="E1" s="113"/>
    </row>
    <row r="2" spans="1:12" s="6" customFormat="1">
      <c r="A2" s="76" t="s">
        <v>128</v>
      </c>
      <c r="B2" s="240"/>
      <c r="C2" s="528" t="str">
        <f>'ფორმა N1'!L2</f>
        <v>09/01/2020-11/1312020</v>
      </c>
      <c r="D2" s="529"/>
      <c r="E2" s="113"/>
    </row>
    <row r="3" spans="1:12" s="6" customFormat="1">
      <c r="A3" s="76"/>
      <c r="B3" s="240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41"/>
      <c r="C4" s="76"/>
      <c r="D4" s="76"/>
      <c r="E4" s="108"/>
      <c r="L4" s="6"/>
    </row>
    <row r="5" spans="1:12" s="2" customFormat="1">
      <c r="A5" s="119" t="str">
        <f>'ფორმა N1'!A5</f>
        <v>მპგ "სოციალური სამართლიანობისათვის"</v>
      </c>
      <c r="B5" s="242"/>
      <c r="C5" s="60"/>
      <c r="D5" s="60"/>
      <c r="E5" s="108"/>
    </row>
    <row r="6" spans="1:12" s="2" customFormat="1">
      <c r="A6" s="77"/>
      <c r="B6" s="241"/>
      <c r="C6" s="76"/>
      <c r="D6" s="76"/>
      <c r="E6" s="108"/>
    </row>
    <row r="7" spans="1:12" s="6" customFormat="1" ht="16.2">
      <c r="A7" s="100"/>
      <c r="B7" s="112"/>
      <c r="C7" s="78"/>
      <c r="D7" s="78"/>
      <c r="E7" s="113"/>
    </row>
    <row r="8" spans="1:12" s="6" customFormat="1" ht="27.6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7">
        <v>1</v>
      </c>
      <c r="B9" s="227" t="s">
        <v>65</v>
      </c>
      <c r="C9" s="85">
        <f>SUM(C10,C26)</f>
        <v>713119.1</v>
      </c>
      <c r="D9" s="85">
        <f>SUM(D10,D26)</f>
        <v>713119.1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713119.1</v>
      </c>
      <c r="D10" s="85">
        <f>SUM(D11,D12,D16,D19,D24,D25)</f>
        <v>713119.1</v>
      </c>
      <c r="E10" s="113"/>
    </row>
    <row r="11" spans="1:12" s="9" customFormat="1" ht="16.2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v>713119.1</v>
      </c>
      <c r="D12" s="107">
        <v>713119.1</v>
      </c>
      <c r="E12" s="113"/>
    </row>
    <row r="13" spans="1:12" s="3" customFormat="1">
      <c r="A13" s="97" t="s">
        <v>70</v>
      </c>
      <c r="B13" s="97" t="s">
        <v>293</v>
      </c>
      <c r="C13" s="8">
        <v>713119.1</v>
      </c>
      <c r="D13" s="8">
        <v>713119.1</v>
      </c>
      <c r="E13" s="113"/>
    </row>
    <row r="14" spans="1:12" s="3" customFormat="1">
      <c r="A14" s="97" t="s">
        <v>451</v>
      </c>
      <c r="B14" s="97" t="s">
        <v>450</v>
      </c>
      <c r="C14" s="8"/>
      <c r="D14" s="8"/>
      <c r="E14" s="113"/>
    </row>
    <row r="15" spans="1:12" s="3" customFormat="1">
      <c r="A15" s="97" t="s">
        <v>452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27.6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380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27.6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397</v>
      </c>
      <c r="C23" s="8"/>
      <c r="D23" s="8"/>
      <c r="E23" s="113"/>
    </row>
    <row r="24" spans="1:5" s="3" customFormat="1">
      <c r="A24" s="88" t="s">
        <v>84</v>
      </c>
      <c r="B24" s="88" t="s">
        <v>398</v>
      </c>
      <c r="C24" s="253"/>
      <c r="D24" s="8"/>
      <c r="E24" s="113"/>
    </row>
    <row r="25" spans="1:5" s="3" customFormat="1">
      <c r="A25" s="88" t="s">
        <v>234</v>
      </c>
      <c r="B25" s="88" t="s">
        <v>404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35" t="s">
        <v>87</v>
      </c>
      <c r="B28" s="235" t="s">
        <v>291</v>
      </c>
      <c r="C28" s="8"/>
      <c r="D28" s="8"/>
      <c r="E28" s="113"/>
    </row>
    <row r="29" spans="1:5">
      <c r="A29" s="235" t="s">
        <v>88</v>
      </c>
      <c r="B29" s="235" t="s">
        <v>294</v>
      </c>
      <c r="C29" s="8"/>
      <c r="D29" s="8"/>
      <c r="E29" s="113"/>
    </row>
    <row r="30" spans="1:5">
      <c r="A30" s="235" t="s">
        <v>406</v>
      </c>
      <c r="B30" s="235" t="s">
        <v>292</v>
      </c>
      <c r="C30" s="8"/>
      <c r="D30" s="8"/>
      <c r="E30" s="113"/>
    </row>
    <row r="31" spans="1:5">
      <c r="A31" s="88" t="s">
        <v>33</v>
      </c>
      <c r="B31" s="88" t="s">
        <v>450</v>
      </c>
      <c r="C31" s="107">
        <f>SUM(C32:C34)</f>
        <v>0</v>
      </c>
      <c r="D31" s="107">
        <f>SUM(D32:D34)</f>
        <v>0</v>
      </c>
      <c r="E31" s="113"/>
    </row>
    <row r="32" spans="1:5">
      <c r="A32" s="235" t="s">
        <v>12</v>
      </c>
      <c r="B32" s="235" t="s">
        <v>453</v>
      </c>
      <c r="C32" s="8"/>
      <c r="D32" s="8"/>
      <c r="E32" s="113"/>
    </row>
    <row r="33" spans="1:9">
      <c r="A33" s="235" t="s">
        <v>13</v>
      </c>
      <c r="B33" s="235" t="s">
        <v>454</v>
      </c>
      <c r="C33" s="8"/>
      <c r="D33" s="8"/>
      <c r="E33" s="113"/>
    </row>
    <row r="34" spans="1:9">
      <c r="A34" s="235" t="s">
        <v>264</v>
      </c>
      <c r="B34" s="235" t="s">
        <v>455</v>
      </c>
      <c r="C34" s="8"/>
      <c r="D34" s="8"/>
      <c r="E34" s="113"/>
    </row>
    <row r="35" spans="1:9" s="23" customFormat="1">
      <c r="A35" s="88" t="s">
        <v>34</v>
      </c>
      <c r="B35" s="249" t="s">
        <v>403</v>
      </c>
      <c r="C35" s="8"/>
      <c r="D35" s="8"/>
    </row>
    <row r="36" spans="1:9" s="2" customFormat="1">
      <c r="A36" s="1"/>
      <c r="B36" s="243"/>
      <c r="E36" s="5"/>
    </row>
    <row r="37" spans="1:9" s="2" customFormat="1">
      <c r="B37" s="243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43"/>
      <c r="E40" s="5"/>
    </row>
    <row r="41" spans="1:9" s="2" customFormat="1">
      <c r="B41" s="243"/>
      <c r="E41"/>
      <c r="F41"/>
      <c r="G41"/>
      <c r="H41"/>
      <c r="I41"/>
    </row>
    <row r="42" spans="1:9" s="2" customFormat="1">
      <c r="B42" s="243"/>
      <c r="D42" s="12"/>
      <c r="E42"/>
      <c r="F42"/>
      <c r="G42"/>
      <c r="H42"/>
      <c r="I42"/>
    </row>
    <row r="43" spans="1:9" s="2" customFormat="1">
      <c r="A43"/>
      <c r="B43" s="245" t="s">
        <v>401</v>
      </c>
      <c r="D43" s="12"/>
      <c r="E43"/>
      <c r="F43"/>
      <c r="G43"/>
      <c r="H43"/>
      <c r="I43"/>
    </row>
    <row r="44" spans="1:9" s="2" customFormat="1">
      <c r="A44"/>
      <c r="B44" s="243" t="s">
        <v>253</v>
      </c>
      <c r="D44" s="12"/>
      <c r="E44"/>
      <c r="F44"/>
      <c r="G44"/>
      <c r="H44"/>
      <c r="I44"/>
    </row>
    <row r="45" spans="1:9" customFormat="1" ht="13.2">
      <c r="B45" s="246" t="s">
        <v>127</v>
      </c>
    </row>
    <row r="46" spans="1:9" customFormat="1" ht="13.2">
      <c r="B46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C3" sqref="C3"/>
    </sheetView>
  </sheetViews>
  <sheetFormatPr defaultColWidth="9.109375" defaultRowHeight="13.8"/>
  <cols>
    <col min="1" max="1" width="15.88671875" style="2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4" t="s">
        <v>459</v>
      </c>
      <c r="B1" s="224"/>
      <c r="C1" s="527" t="s">
        <v>97</v>
      </c>
      <c r="D1" s="527"/>
      <c r="E1" s="91"/>
    </row>
    <row r="2" spans="1:5" s="6" customFormat="1">
      <c r="A2" s="379" t="s">
        <v>461</v>
      </c>
      <c r="B2" s="224"/>
      <c r="C2" s="525" t="str">
        <f>'ფორმა N1'!L2</f>
        <v>09/01/2020-11/1312020</v>
      </c>
      <c r="D2" s="526"/>
      <c r="E2" s="91"/>
    </row>
    <row r="3" spans="1:5" s="6" customFormat="1">
      <c r="A3" s="379" t="s">
        <v>460</v>
      </c>
      <c r="B3" s="224"/>
      <c r="C3" s="225"/>
      <c r="D3" s="225"/>
      <c r="E3" s="91"/>
    </row>
    <row r="4" spans="1:5" s="6" customFormat="1">
      <c r="A4" s="76" t="s">
        <v>128</v>
      </c>
      <c r="B4" s="224"/>
      <c r="C4" s="225"/>
      <c r="D4" s="225"/>
      <c r="E4" s="91"/>
    </row>
    <row r="5" spans="1:5" s="6" customFormat="1">
      <c r="A5" s="76"/>
      <c r="B5" s="224"/>
      <c r="C5" s="225"/>
      <c r="D5" s="225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6" t="str">
        <f>'ფორმა N1'!A5</f>
        <v>მპგ "სოციალური სამართლიანობისათვის"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24"/>
      <c r="B9" s="224"/>
      <c r="C9" s="78"/>
      <c r="D9" s="78"/>
      <c r="E9" s="91"/>
    </row>
    <row r="10" spans="1:5" s="6" customFormat="1" ht="27.6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7">
        <v>1</v>
      </c>
      <c r="B11" s="227" t="s">
        <v>57</v>
      </c>
      <c r="C11" s="82">
        <f>SUM(C12,C16,C56,C59,C60,C61,C79)</f>
        <v>0</v>
      </c>
      <c r="D11" s="82">
        <f>SUM(D12,D16,D56,D59,D60,D61,D67,D75,D76)</f>
        <v>0</v>
      </c>
      <c r="E11" s="228"/>
    </row>
    <row r="12" spans="1:5" s="9" customFormat="1" ht="16.2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82" t="s">
        <v>463</v>
      </c>
      <c r="B15" s="383" t="s">
        <v>464</v>
      </c>
      <c r="C15" s="383"/>
      <c r="D15" s="383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8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9"/>
      <c r="E18" s="95"/>
    </row>
    <row r="19" spans="1:6" s="3" customFormat="1">
      <c r="A19" s="97" t="s">
        <v>88</v>
      </c>
      <c r="B19" s="97" t="s">
        <v>62</v>
      </c>
      <c r="C19" s="4"/>
      <c r="D19" s="229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30"/>
      <c r="F20" s="231"/>
    </row>
    <row r="21" spans="1:6" s="234" customFormat="1" ht="27.6">
      <c r="A21" s="97" t="s">
        <v>12</v>
      </c>
      <c r="B21" s="97" t="s">
        <v>233</v>
      </c>
      <c r="C21" s="232"/>
      <c r="D21" s="39"/>
      <c r="E21" s="233"/>
    </row>
    <row r="22" spans="1:6" s="234" customFormat="1">
      <c r="A22" s="97" t="s">
        <v>13</v>
      </c>
      <c r="B22" s="97" t="s">
        <v>14</v>
      </c>
      <c r="C22" s="232"/>
      <c r="D22" s="40"/>
      <c r="E22" s="233"/>
    </row>
    <row r="23" spans="1:6" s="234" customFormat="1" ht="27.6">
      <c r="A23" s="97" t="s">
        <v>264</v>
      </c>
      <c r="B23" s="97" t="s">
        <v>22</v>
      </c>
      <c r="C23" s="232"/>
      <c r="D23" s="41"/>
      <c r="E23" s="233"/>
    </row>
    <row r="24" spans="1:6" s="234" customFormat="1" ht="16.5" customHeight="1">
      <c r="A24" s="97" t="s">
        <v>265</v>
      </c>
      <c r="B24" s="97" t="s">
        <v>15</v>
      </c>
      <c r="C24" s="232"/>
      <c r="D24" s="41"/>
      <c r="E24" s="233"/>
    </row>
    <row r="25" spans="1:6" s="234" customFormat="1" ht="16.5" customHeight="1">
      <c r="A25" s="97" t="s">
        <v>266</v>
      </c>
      <c r="B25" s="97" t="s">
        <v>16</v>
      </c>
      <c r="C25" s="232"/>
      <c r="D25" s="41"/>
      <c r="E25" s="233"/>
    </row>
    <row r="26" spans="1:6" s="234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33"/>
    </row>
    <row r="27" spans="1:6" s="234" customFormat="1" ht="16.5" customHeight="1">
      <c r="A27" s="235" t="s">
        <v>268</v>
      </c>
      <c r="B27" s="235" t="s">
        <v>18</v>
      </c>
      <c r="C27" s="232"/>
      <c r="D27" s="41"/>
      <c r="E27" s="233"/>
    </row>
    <row r="28" spans="1:6" s="234" customFormat="1" ht="16.5" customHeight="1">
      <c r="A28" s="235" t="s">
        <v>269</v>
      </c>
      <c r="B28" s="235" t="s">
        <v>19</v>
      </c>
      <c r="C28" s="232"/>
      <c r="D28" s="41"/>
      <c r="E28" s="233"/>
    </row>
    <row r="29" spans="1:6" s="234" customFormat="1" ht="16.5" customHeight="1">
      <c r="A29" s="235" t="s">
        <v>270</v>
      </c>
      <c r="B29" s="235" t="s">
        <v>20</v>
      </c>
      <c r="C29" s="232"/>
      <c r="D29" s="41"/>
      <c r="E29" s="233"/>
    </row>
    <row r="30" spans="1:6" s="234" customFormat="1" ht="16.5" customHeight="1">
      <c r="A30" s="235" t="s">
        <v>271</v>
      </c>
      <c r="B30" s="235" t="s">
        <v>23</v>
      </c>
      <c r="C30" s="232"/>
      <c r="D30" s="42"/>
      <c r="E30" s="233"/>
    </row>
    <row r="31" spans="1:6" s="234" customFormat="1" ht="16.5" customHeight="1">
      <c r="A31" s="97" t="s">
        <v>272</v>
      </c>
      <c r="B31" s="97" t="s">
        <v>21</v>
      </c>
      <c r="C31" s="232"/>
      <c r="D31" s="42"/>
      <c r="E31" s="233"/>
    </row>
    <row r="32" spans="1:6" s="3" customFormat="1" ht="16.5" customHeight="1">
      <c r="A32" s="88" t="s">
        <v>34</v>
      </c>
      <c r="B32" s="88" t="s">
        <v>3</v>
      </c>
      <c r="C32" s="4"/>
      <c r="D32" s="229"/>
      <c r="E32" s="230"/>
    </row>
    <row r="33" spans="1:5" s="3" customFormat="1" ht="16.5" customHeight="1">
      <c r="A33" s="88" t="s">
        <v>35</v>
      </c>
      <c r="B33" s="88" t="s">
        <v>4</v>
      </c>
      <c r="C33" s="4"/>
      <c r="D33" s="229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9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9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9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9"/>
      <c r="E38" s="95"/>
    </row>
    <row r="39" spans="1:5" s="3" customFormat="1" ht="16.5" customHeight="1">
      <c r="A39" s="88" t="s">
        <v>39</v>
      </c>
      <c r="B39" s="88" t="s">
        <v>371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329</v>
      </c>
      <c r="B40" s="17" t="s">
        <v>333</v>
      </c>
      <c r="C40" s="4"/>
      <c r="D40" s="229"/>
      <c r="E40" s="95"/>
    </row>
    <row r="41" spans="1:5" s="3" customFormat="1" ht="16.5" customHeight="1">
      <c r="A41" s="17" t="s">
        <v>330</v>
      </c>
      <c r="B41" s="17" t="s">
        <v>334</v>
      </c>
      <c r="C41" s="4"/>
      <c r="D41" s="229"/>
      <c r="E41" s="95"/>
    </row>
    <row r="42" spans="1:5" s="3" customFormat="1" ht="16.5" customHeight="1">
      <c r="A42" s="17" t="s">
        <v>331</v>
      </c>
      <c r="B42" s="17" t="s">
        <v>337</v>
      </c>
      <c r="C42" s="4"/>
      <c r="D42" s="229"/>
      <c r="E42" s="95"/>
    </row>
    <row r="43" spans="1:5" s="3" customFormat="1" ht="16.5" customHeight="1">
      <c r="A43" s="17" t="s">
        <v>336</v>
      </c>
      <c r="B43" s="17" t="s">
        <v>338</v>
      </c>
      <c r="C43" s="4"/>
      <c r="D43" s="229"/>
      <c r="E43" s="95"/>
    </row>
    <row r="44" spans="1:5" s="3" customFormat="1" ht="16.5" customHeight="1">
      <c r="A44" s="17" t="s">
        <v>339</v>
      </c>
      <c r="B44" s="17" t="s">
        <v>443</v>
      </c>
      <c r="C44" s="4"/>
      <c r="D44" s="229"/>
      <c r="E44" s="95"/>
    </row>
    <row r="45" spans="1:5" s="3" customFormat="1" ht="16.5" customHeight="1">
      <c r="A45" s="17" t="s">
        <v>444</v>
      </c>
      <c r="B45" s="17" t="s">
        <v>335</v>
      </c>
      <c r="C45" s="4"/>
      <c r="D45" s="229"/>
      <c r="E45" s="95"/>
    </row>
    <row r="46" spans="1:5" s="3" customFormat="1" ht="27.6">
      <c r="A46" s="88" t="s">
        <v>40</v>
      </c>
      <c r="B46" s="88" t="s">
        <v>28</v>
      </c>
      <c r="C46" s="4"/>
      <c r="D46" s="229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9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9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9"/>
      <c r="E49" s="95"/>
    </row>
    <row r="50" spans="1:6" s="3" customFormat="1" ht="16.5" customHeight="1">
      <c r="A50" s="88" t="s">
        <v>44</v>
      </c>
      <c r="B50" s="88" t="s">
        <v>372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345</v>
      </c>
      <c r="B51" s="97" t="s">
        <v>348</v>
      </c>
      <c r="C51" s="4"/>
      <c r="D51" s="229"/>
      <c r="E51" s="95"/>
    </row>
    <row r="52" spans="1:6" s="3" customFormat="1" ht="16.5" customHeight="1">
      <c r="A52" s="97" t="s">
        <v>346</v>
      </c>
      <c r="B52" s="97" t="s">
        <v>347</v>
      </c>
      <c r="C52" s="4"/>
      <c r="D52" s="229"/>
      <c r="E52" s="95"/>
    </row>
    <row r="53" spans="1:6" s="3" customFormat="1" ht="16.5" customHeight="1">
      <c r="A53" s="97" t="s">
        <v>349</v>
      </c>
      <c r="B53" s="97" t="s">
        <v>350</v>
      </c>
      <c r="C53" s="4"/>
      <c r="D53" s="229"/>
      <c r="E53" s="95"/>
    </row>
    <row r="54" spans="1:6" s="3" customFormat="1">
      <c r="A54" s="88" t="s">
        <v>45</v>
      </c>
      <c r="B54" s="88" t="s">
        <v>29</v>
      </c>
      <c r="C54" s="4"/>
      <c r="D54" s="229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9"/>
      <c r="E55" s="230"/>
      <c r="F55" s="231"/>
    </row>
    <row r="56" spans="1:6" s="3" customFormat="1" ht="27.6">
      <c r="A56" s="87">
        <v>1.3</v>
      </c>
      <c r="B56" s="87" t="s">
        <v>377</v>
      </c>
      <c r="C56" s="84">
        <f>SUM(C57:C58)</f>
        <v>0</v>
      </c>
      <c r="D56" s="84">
        <f>SUM(D57:D58)</f>
        <v>0</v>
      </c>
      <c r="E56" s="230"/>
      <c r="F56" s="231"/>
    </row>
    <row r="57" spans="1:6" s="3" customFormat="1">
      <c r="A57" s="88" t="s">
        <v>50</v>
      </c>
      <c r="B57" s="88" t="s">
        <v>48</v>
      </c>
      <c r="C57" s="4"/>
      <c r="D57" s="229"/>
      <c r="E57" s="230"/>
      <c r="F57" s="231"/>
    </row>
    <row r="58" spans="1:6" s="3" customFormat="1" ht="16.5" customHeight="1">
      <c r="A58" s="88" t="s">
        <v>51</v>
      </c>
      <c r="B58" s="88" t="s">
        <v>47</v>
      </c>
      <c r="C58" s="4"/>
      <c r="D58" s="229"/>
      <c r="E58" s="230"/>
      <c r="F58" s="231"/>
    </row>
    <row r="59" spans="1:6" s="3" customFormat="1">
      <c r="A59" s="87">
        <v>1.4</v>
      </c>
      <c r="B59" s="87" t="s">
        <v>379</v>
      </c>
      <c r="C59" s="4"/>
      <c r="D59" s="229"/>
      <c r="E59" s="230"/>
      <c r="F59" s="231"/>
    </row>
    <row r="60" spans="1:6" s="234" customFormat="1">
      <c r="A60" s="87">
        <v>1.5</v>
      </c>
      <c r="B60" s="87" t="s">
        <v>7</v>
      </c>
      <c r="C60" s="232"/>
      <c r="D60" s="41"/>
      <c r="E60" s="233"/>
    </row>
    <row r="61" spans="1:6" s="234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33"/>
    </row>
    <row r="62" spans="1:6" s="234" customFormat="1">
      <c r="A62" s="88" t="s">
        <v>280</v>
      </c>
      <c r="B62" s="47" t="s">
        <v>52</v>
      </c>
      <c r="C62" s="232"/>
      <c r="D62" s="41"/>
      <c r="E62" s="233"/>
    </row>
    <row r="63" spans="1:6" s="234" customFormat="1" ht="27.6">
      <c r="A63" s="88" t="s">
        <v>281</v>
      </c>
      <c r="B63" s="47" t="s">
        <v>54</v>
      </c>
      <c r="C63" s="232"/>
      <c r="D63" s="41"/>
      <c r="E63" s="233"/>
    </row>
    <row r="64" spans="1:6" s="234" customFormat="1">
      <c r="A64" s="88" t="s">
        <v>282</v>
      </c>
      <c r="B64" s="47" t="s">
        <v>53</v>
      </c>
      <c r="C64" s="41"/>
      <c r="D64" s="41"/>
      <c r="E64" s="233"/>
    </row>
    <row r="65" spans="1:5" s="234" customFormat="1">
      <c r="A65" s="88" t="s">
        <v>283</v>
      </c>
      <c r="B65" s="47" t="s">
        <v>27</v>
      </c>
      <c r="C65" s="232"/>
      <c r="D65" s="41"/>
      <c r="E65" s="233"/>
    </row>
    <row r="66" spans="1:5" s="234" customFormat="1">
      <c r="A66" s="88" t="s">
        <v>311</v>
      </c>
      <c r="B66" s="47" t="s">
        <v>312</v>
      </c>
      <c r="C66" s="232"/>
      <c r="D66" s="41"/>
      <c r="E66" s="233"/>
    </row>
    <row r="67" spans="1:5">
      <c r="A67" s="227">
        <v>2</v>
      </c>
      <c r="B67" s="227" t="s">
        <v>373</v>
      </c>
      <c r="C67" s="236"/>
      <c r="D67" s="85">
        <f>SUM(D68:D74)</f>
        <v>0</v>
      </c>
      <c r="E67" s="96"/>
    </row>
    <row r="68" spans="1:5">
      <c r="A68" s="98">
        <v>2.1</v>
      </c>
      <c r="B68" s="237" t="s">
        <v>89</v>
      </c>
      <c r="C68" s="238"/>
      <c r="D68" s="22"/>
      <c r="E68" s="96"/>
    </row>
    <row r="69" spans="1:5">
      <c r="A69" s="98">
        <v>2.2000000000000002</v>
      </c>
      <c r="B69" s="237" t="s">
        <v>374</v>
      </c>
      <c r="C69" s="238"/>
      <c r="D69" s="22"/>
      <c r="E69" s="96"/>
    </row>
    <row r="70" spans="1:5">
      <c r="A70" s="98">
        <v>2.2999999999999998</v>
      </c>
      <c r="B70" s="237" t="s">
        <v>93</v>
      </c>
      <c r="C70" s="238"/>
      <c r="D70" s="22"/>
      <c r="E70" s="96"/>
    </row>
    <row r="71" spans="1:5">
      <c r="A71" s="98">
        <v>2.4</v>
      </c>
      <c r="B71" s="237" t="s">
        <v>92</v>
      </c>
      <c r="C71" s="238"/>
      <c r="D71" s="22"/>
      <c r="E71" s="96"/>
    </row>
    <row r="72" spans="1:5">
      <c r="A72" s="98">
        <v>2.5</v>
      </c>
      <c r="B72" s="237" t="s">
        <v>375</v>
      </c>
      <c r="C72" s="238"/>
      <c r="D72" s="22"/>
      <c r="E72" s="96"/>
    </row>
    <row r="73" spans="1:5">
      <c r="A73" s="98">
        <v>2.6</v>
      </c>
      <c r="B73" s="237" t="s">
        <v>90</v>
      </c>
      <c r="C73" s="238"/>
      <c r="D73" s="22"/>
      <c r="E73" s="96"/>
    </row>
    <row r="74" spans="1:5">
      <c r="A74" s="98">
        <v>2.7</v>
      </c>
      <c r="B74" s="237" t="s">
        <v>91</v>
      </c>
      <c r="C74" s="239"/>
      <c r="D74" s="22"/>
      <c r="E74" s="96"/>
    </row>
    <row r="75" spans="1:5">
      <c r="A75" s="227">
        <v>3</v>
      </c>
      <c r="B75" s="227" t="s">
        <v>402</v>
      </c>
      <c r="C75" s="85"/>
      <c r="D75" s="22"/>
      <c r="E75" s="96"/>
    </row>
    <row r="76" spans="1:5">
      <c r="A76" s="227">
        <v>4</v>
      </c>
      <c r="B76" s="227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8"/>
      <c r="D77" s="8"/>
      <c r="E77" s="96"/>
    </row>
    <row r="78" spans="1:5">
      <c r="A78" s="98">
        <v>4.2</v>
      </c>
      <c r="B78" s="98" t="s">
        <v>237</v>
      </c>
      <c r="C78" s="239"/>
      <c r="D78" s="8"/>
      <c r="E78" s="96"/>
    </row>
    <row r="79" spans="1:5">
      <c r="A79" s="227">
        <v>5</v>
      </c>
      <c r="B79" s="227" t="s">
        <v>262</v>
      </c>
      <c r="C79" s="255"/>
      <c r="D79" s="239"/>
      <c r="E79" s="96"/>
    </row>
    <row r="80" spans="1:5">
      <c r="B80" s="45"/>
    </row>
    <row r="81" spans="1:9">
      <c r="A81" s="530" t="s">
        <v>445</v>
      </c>
      <c r="B81" s="530"/>
      <c r="C81" s="530"/>
      <c r="D81" s="530"/>
      <c r="E81" s="5"/>
    </row>
    <row r="82" spans="1:9">
      <c r="B82" s="45"/>
    </row>
    <row r="83" spans="1:9" s="23" customFormat="1" ht="13.2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399</v>
      </c>
      <c r="D87" s="12"/>
      <c r="E87"/>
      <c r="F87"/>
      <c r="G87"/>
      <c r="H87"/>
      <c r="I87"/>
    </row>
    <row r="88" spans="1:9">
      <c r="A88"/>
      <c r="B88" s="2" t="s">
        <v>400</v>
      </c>
      <c r="D88" s="12"/>
      <c r="E88"/>
      <c r="F88"/>
      <c r="G88"/>
      <c r="H88"/>
      <c r="I88"/>
    </row>
    <row r="89" spans="1:9" customFormat="1" ht="13.2">
      <c r="B89" s="66" t="s">
        <v>127</v>
      </c>
    </row>
    <row r="90" spans="1:9" s="23" customFormat="1" ht="13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A6" sqref="A6"/>
    </sheetView>
  </sheetViews>
  <sheetFormatPr defaultColWidth="9.109375" defaultRowHeight="13.8"/>
  <cols>
    <col min="1" max="1" width="8.88671875" style="2" customWidth="1"/>
    <col min="2" max="2" width="88" style="2" customWidth="1"/>
    <col min="3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4" t="s">
        <v>301</v>
      </c>
      <c r="B1" s="77"/>
      <c r="C1" s="527" t="s">
        <v>97</v>
      </c>
      <c r="D1" s="527"/>
      <c r="E1" s="91"/>
    </row>
    <row r="2" spans="1:5" s="6" customFormat="1">
      <c r="A2" s="74" t="s">
        <v>302</v>
      </c>
      <c r="B2" s="77"/>
      <c r="C2" s="525" t="str">
        <f>'ფორმა N1'!L2</f>
        <v>09/01/2020-11/1312020</v>
      </c>
      <c r="D2" s="525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7" t="str">
        <f>'ფორმა N1'!A5</f>
        <v>მპგ "სოციალური სამართლიანობისათვის"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27.6">
      <c r="A9" s="89" t="s">
        <v>64</v>
      </c>
      <c r="B9" s="89" t="s">
        <v>307</v>
      </c>
      <c r="C9" s="79" t="s">
        <v>10</v>
      </c>
      <c r="D9" s="79" t="s">
        <v>9</v>
      </c>
      <c r="E9" s="91"/>
    </row>
    <row r="10" spans="1:5" s="9" customFormat="1" ht="16.2">
      <c r="A10" s="98" t="s">
        <v>303</v>
      </c>
      <c r="B10" s="98"/>
      <c r="C10" s="4"/>
      <c r="D10" s="4"/>
      <c r="E10" s="93"/>
    </row>
    <row r="11" spans="1:5" s="10" customFormat="1">
      <c r="A11" s="98" t="s">
        <v>304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305</v>
      </c>
      <c r="B17" s="87"/>
      <c r="C17" s="4"/>
      <c r="D17" s="4"/>
      <c r="E17" s="94"/>
    </row>
    <row r="18" spans="1:5" s="10" customFormat="1" ht="18" customHeight="1">
      <c r="A18" s="98" t="s">
        <v>306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>
      <c r="A24" s="99"/>
      <c r="B24" s="99" t="s">
        <v>310</v>
      </c>
      <c r="C24" s="86">
        <f>SUM(C10:C23)</f>
        <v>0</v>
      </c>
      <c r="D24" s="86">
        <f>SUM(D10:D23)</f>
        <v>0</v>
      </c>
      <c r="E24" s="96"/>
    </row>
    <row r="25" spans="1:5">
      <c r="A25" s="45"/>
      <c r="B25" s="45"/>
    </row>
    <row r="26" spans="1:5">
      <c r="A26" s="248" t="s">
        <v>392</v>
      </c>
      <c r="E26" s="5"/>
    </row>
    <row r="27" spans="1:5">
      <c r="A27" s="2" t="s">
        <v>393</v>
      </c>
    </row>
    <row r="28" spans="1:5">
      <c r="A28" s="201" t="s">
        <v>394</v>
      </c>
    </row>
    <row r="29" spans="1:5">
      <c r="A29" s="201"/>
    </row>
    <row r="30" spans="1:5">
      <c r="A30" s="201" t="s">
        <v>325</v>
      </c>
    </row>
    <row r="31" spans="1:5" s="23" customFormat="1" ht="13.2"/>
    <row r="32" spans="1:5">
      <c r="A32" s="69" t="s">
        <v>96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254</v>
      </c>
      <c r="D35" s="12"/>
      <c r="E35"/>
      <c r="F35"/>
      <c r="G35"/>
      <c r="H35"/>
      <c r="I35"/>
    </row>
    <row r="36" spans="1:9">
      <c r="B36" s="2" t="s">
        <v>253</v>
      </c>
      <c r="D36" s="12"/>
      <c r="E36"/>
      <c r="F36"/>
      <c r="G36"/>
      <c r="H36"/>
      <c r="I36"/>
    </row>
    <row r="37" spans="1:9" customFormat="1" ht="13.2">
      <c r="A37" s="66"/>
      <c r="B37" s="66" t="s">
        <v>127</v>
      </c>
    </row>
    <row r="38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A5" sqref="A5"/>
    </sheetView>
  </sheetViews>
  <sheetFormatPr defaultColWidth="9.109375" defaultRowHeight="13.2"/>
  <cols>
    <col min="1" max="1" width="5.44140625" style="185" customWidth="1"/>
    <col min="2" max="2" width="20.88671875" style="185" customWidth="1"/>
    <col min="3" max="3" width="26" style="185" customWidth="1"/>
    <col min="4" max="4" width="17" style="185" customWidth="1"/>
    <col min="5" max="5" width="18.109375" style="185" customWidth="1"/>
    <col min="6" max="6" width="14.6640625" style="185" customWidth="1"/>
    <col min="7" max="7" width="15.5546875" style="185" customWidth="1"/>
    <col min="8" max="8" width="14.6640625" style="185" customWidth="1"/>
    <col min="9" max="9" width="29.6640625" style="185" customWidth="1"/>
    <col min="10" max="10" width="0" style="185" hidden="1" customWidth="1"/>
    <col min="11" max="16384" width="9.109375" style="185"/>
  </cols>
  <sheetData>
    <row r="1" spans="1:10" ht="13.8">
      <c r="A1" s="74" t="s">
        <v>376</v>
      </c>
      <c r="B1" s="74"/>
      <c r="C1" s="77"/>
      <c r="D1" s="77"/>
      <c r="E1" s="77"/>
      <c r="F1" s="77"/>
      <c r="G1" s="215"/>
      <c r="H1" s="215"/>
      <c r="I1" s="527" t="s">
        <v>97</v>
      </c>
      <c r="J1" s="527"/>
    </row>
    <row r="2" spans="1:10" ht="13.8">
      <c r="A2" s="76" t="s">
        <v>128</v>
      </c>
      <c r="B2" s="74"/>
      <c r="C2" s="77"/>
      <c r="D2" s="77"/>
      <c r="E2" s="77"/>
      <c r="F2" s="77"/>
      <c r="G2" s="215"/>
      <c r="H2" s="215"/>
      <c r="I2" s="525" t="str">
        <f>'ფორმა N1'!L2</f>
        <v>09/01/2020-11/1312020</v>
      </c>
      <c r="J2" s="525"/>
    </row>
    <row r="3" spans="1:10" ht="13.8">
      <c r="A3" s="76"/>
      <c r="B3" s="76"/>
      <c r="C3" s="74"/>
      <c r="D3" s="74"/>
      <c r="E3" s="74"/>
      <c r="F3" s="74"/>
      <c r="G3" s="162"/>
      <c r="H3" s="162"/>
      <c r="I3" s="215"/>
    </row>
    <row r="4" spans="1:10" ht="13.8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3.8">
      <c r="A5" s="427" t="str">
        <f>'ფორმა N1'!A5</f>
        <v>მპგ "სოციალური სამართლიანობისათვის"</v>
      </c>
      <c r="B5" s="80"/>
      <c r="C5" s="80"/>
      <c r="D5" s="80"/>
      <c r="E5" s="80"/>
      <c r="F5" s="80"/>
      <c r="G5" s="81"/>
      <c r="H5" s="81"/>
      <c r="I5" s="81"/>
    </row>
    <row r="6" spans="1:10" ht="13.8">
      <c r="A6" s="77"/>
      <c r="B6" s="77"/>
      <c r="C6" s="77"/>
      <c r="D6" s="77"/>
      <c r="E6" s="77"/>
      <c r="F6" s="77"/>
      <c r="G6" s="76"/>
      <c r="H6" s="76"/>
      <c r="I6" s="76"/>
    </row>
    <row r="7" spans="1:10" ht="13.8">
      <c r="A7" s="161"/>
      <c r="B7" s="161"/>
      <c r="C7" s="161"/>
      <c r="D7" s="208"/>
      <c r="E7" s="161"/>
      <c r="F7" s="161"/>
      <c r="G7" s="78"/>
      <c r="H7" s="78"/>
      <c r="I7" s="78"/>
    </row>
    <row r="8" spans="1:10" ht="41.4">
      <c r="A8" s="90" t="s">
        <v>64</v>
      </c>
      <c r="B8" s="90" t="s">
        <v>314</v>
      </c>
      <c r="C8" s="90" t="s">
        <v>315</v>
      </c>
      <c r="D8" s="90" t="s">
        <v>215</v>
      </c>
      <c r="E8" s="90" t="s">
        <v>319</v>
      </c>
      <c r="F8" s="90" t="s">
        <v>323</v>
      </c>
      <c r="G8" s="79" t="s">
        <v>10</v>
      </c>
      <c r="H8" s="79" t="s">
        <v>9</v>
      </c>
      <c r="I8" s="79" t="s">
        <v>364</v>
      </c>
      <c r="J8" s="218" t="s">
        <v>322</v>
      </c>
    </row>
    <row r="9" spans="1:10" ht="13.8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3.8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3.8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3.8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3.8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3.8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3.8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3.8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3.8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3.8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3.8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3.8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3.8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3.8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3.8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3.8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3.8">
      <c r="A25" s="87"/>
      <c r="B25" s="99"/>
      <c r="C25" s="99"/>
      <c r="D25" s="99"/>
      <c r="E25" s="99"/>
      <c r="F25" s="87" t="s">
        <v>407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3.8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3.8">
      <c r="A27" s="217" t="s">
        <v>396</v>
      </c>
      <c r="B27" s="217"/>
      <c r="C27" s="216"/>
      <c r="D27" s="216"/>
      <c r="E27" s="216"/>
      <c r="F27" s="216"/>
      <c r="G27" s="216"/>
      <c r="H27" s="184"/>
      <c r="I27" s="184"/>
    </row>
    <row r="28" spans="1:9" ht="13.8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3.8">
      <c r="A30" s="190" t="s">
        <v>96</v>
      </c>
      <c r="B30" s="190"/>
      <c r="C30" s="184"/>
      <c r="D30" s="184"/>
      <c r="E30" s="184"/>
      <c r="F30" s="184"/>
      <c r="G30" s="184"/>
      <c r="H30" s="184"/>
      <c r="I30" s="184"/>
    </row>
    <row r="31" spans="1:9" ht="13.8">
      <c r="A31" s="184"/>
      <c r="B31" s="184"/>
      <c r="C31" s="184"/>
      <c r="D31" s="184"/>
      <c r="E31" s="184"/>
      <c r="F31" s="184"/>
      <c r="G31" s="184"/>
      <c r="H31" s="184"/>
      <c r="I31" s="184"/>
    </row>
    <row r="32" spans="1:9" ht="13.8">
      <c r="A32" s="184"/>
      <c r="B32" s="184"/>
      <c r="C32" s="184"/>
      <c r="D32" s="184"/>
      <c r="E32" s="188"/>
      <c r="F32" s="188"/>
      <c r="G32" s="188"/>
      <c r="H32" s="184"/>
      <c r="I32" s="184"/>
    </row>
    <row r="33" spans="1:9" ht="13.8">
      <c r="A33" s="190"/>
      <c r="B33" s="190"/>
      <c r="C33" s="190" t="s">
        <v>363</v>
      </c>
      <c r="D33" s="190"/>
      <c r="E33" s="190"/>
      <c r="F33" s="190"/>
      <c r="G33" s="190"/>
      <c r="H33" s="184"/>
      <c r="I33" s="184"/>
    </row>
    <row r="34" spans="1:9" ht="13.8">
      <c r="A34" s="184"/>
      <c r="B34" s="184"/>
      <c r="C34" s="184" t="s">
        <v>362</v>
      </c>
      <c r="D34" s="184"/>
      <c r="E34" s="184"/>
      <c r="F34" s="184"/>
      <c r="G34" s="184"/>
      <c r="H34" s="184"/>
      <c r="I34" s="184"/>
    </row>
    <row r="35" spans="1:9">
      <c r="A35" s="192"/>
      <c r="B35" s="192"/>
      <c r="C35" s="192" t="s">
        <v>127</v>
      </c>
      <c r="D35" s="192"/>
      <c r="E35" s="192"/>
      <c r="F35" s="192"/>
      <c r="G35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3.2"/>
  <cols>
    <col min="1" max="1" width="5" customWidth="1"/>
    <col min="2" max="2" width="19.664062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4" t="s">
        <v>340</v>
      </c>
      <c r="B1" s="77"/>
      <c r="C1" s="77"/>
      <c r="D1" s="77"/>
      <c r="E1" s="77"/>
      <c r="F1" s="77"/>
      <c r="G1" s="527" t="s">
        <v>97</v>
      </c>
      <c r="H1" s="527"/>
      <c r="I1" s="359"/>
    </row>
    <row r="2" spans="1:9" ht="13.8">
      <c r="A2" s="76" t="s">
        <v>128</v>
      </c>
      <c r="B2" s="77"/>
      <c r="C2" s="77"/>
      <c r="D2" s="77"/>
      <c r="E2" s="77"/>
      <c r="F2" s="77"/>
      <c r="G2" s="525" t="str">
        <f>'ფორმა N1'!L2</f>
        <v>09/01/2020-11/1312020</v>
      </c>
      <c r="H2" s="525"/>
      <c r="I2" s="76"/>
    </row>
    <row r="3" spans="1:9" ht="13.8">
      <c r="A3" s="76"/>
      <c r="B3" s="76"/>
      <c r="C3" s="76"/>
      <c r="D3" s="76"/>
      <c r="E3" s="76"/>
      <c r="F3" s="76"/>
      <c r="G3" s="162"/>
      <c r="H3" s="162"/>
      <c r="I3" s="359"/>
    </row>
    <row r="4" spans="1:9" ht="13.8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3.8">
      <c r="A5" s="427" t="str">
        <f>'ფორმა N1'!A5</f>
        <v>მპგ "სოციალური სამართლიანობისათვის"</v>
      </c>
      <c r="B5" s="80"/>
      <c r="C5" s="80"/>
      <c r="D5" s="80"/>
      <c r="E5" s="80"/>
      <c r="F5" s="80"/>
      <c r="G5" s="81"/>
      <c r="H5" s="81"/>
      <c r="I5" s="359"/>
    </row>
    <row r="6" spans="1:9" ht="13.8">
      <c r="A6" s="77"/>
      <c r="B6" s="77"/>
      <c r="C6" s="77"/>
      <c r="D6" s="77"/>
      <c r="E6" s="77"/>
      <c r="F6" s="77"/>
      <c r="G6" s="76"/>
      <c r="H6" s="76"/>
      <c r="I6" s="76"/>
    </row>
    <row r="7" spans="1:9" ht="13.8">
      <c r="A7" s="161"/>
      <c r="B7" s="161"/>
      <c r="C7" s="250"/>
      <c r="D7" s="161"/>
      <c r="E7" s="161"/>
      <c r="F7" s="161"/>
      <c r="G7" s="78"/>
      <c r="H7" s="78"/>
      <c r="I7" s="76"/>
    </row>
    <row r="8" spans="1:9" ht="41.4">
      <c r="A8" s="355" t="s">
        <v>64</v>
      </c>
      <c r="B8" s="79" t="s">
        <v>314</v>
      </c>
      <c r="C8" s="90" t="s">
        <v>315</v>
      </c>
      <c r="D8" s="90" t="s">
        <v>215</v>
      </c>
      <c r="E8" s="90" t="s">
        <v>318</v>
      </c>
      <c r="F8" s="90" t="s">
        <v>317</v>
      </c>
      <c r="G8" s="90" t="s">
        <v>359</v>
      </c>
      <c r="H8" s="79" t="s">
        <v>10</v>
      </c>
      <c r="I8" s="79" t="s">
        <v>9</v>
      </c>
    </row>
    <row r="9" spans="1:9" ht="13.8">
      <c r="A9" s="356"/>
      <c r="B9" s="357"/>
      <c r="C9" s="98"/>
      <c r="D9" s="98"/>
      <c r="E9" s="98"/>
      <c r="F9" s="98"/>
      <c r="G9" s="98"/>
      <c r="H9" s="4"/>
      <c r="I9" s="4"/>
    </row>
    <row r="10" spans="1:9" ht="13.8">
      <c r="A10" s="356"/>
      <c r="B10" s="357"/>
      <c r="C10" s="98"/>
      <c r="D10" s="98"/>
      <c r="E10" s="98"/>
      <c r="F10" s="98"/>
      <c r="G10" s="98"/>
      <c r="H10" s="4"/>
      <c r="I10" s="4"/>
    </row>
    <row r="11" spans="1:9" ht="13.8">
      <c r="A11" s="356"/>
      <c r="B11" s="357"/>
      <c r="C11" s="87"/>
      <c r="D11" s="87"/>
      <c r="E11" s="87"/>
      <c r="F11" s="87"/>
      <c r="G11" s="87"/>
      <c r="H11" s="4"/>
      <c r="I11" s="4"/>
    </row>
    <row r="12" spans="1:9" ht="13.8">
      <c r="A12" s="356"/>
      <c r="B12" s="357"/>
      <c r="C12" s="87"/>
      <c r="D12" s="87"/>
      <c r="E12" s="87"/>
      <c r="F12" s="87"/>
      <c r="G12" s="87"/>
      <c r="H12" s="4"/>
      <c r="I12" s="4"/>
    </row>
    <row r="13" spans="1:9" ht="13.8">
      <c r="A13" s="356"/>
      <c r="B13" s="357"/>
      <c r="C13" s="87"/>
      <c r="D13" s="87"/>
      <c r="E13" s="87"/>
      <c r="F13" s="87"/>
      <c r="G13" s="87"/>
      <c r="H13" s="4"/>
      <c r="I13" s="4"/>
    </row>
    <row r="14" spans="1:9" ht="13.8">
      <c r="A14" s="356"/>
      <c r="B14" s="357"/>
      <c r="C14" s="87"/>
      <c r="D14" s="87"/>
      <c r="E14" s="87"/>
      <c r="F14" s="87"/>
      <c r="G14" s="87"/>
      <c r="H14" s="4"/>
      <c r="I14" s="4"/>
    </row>
    <row r="15" spans="1:9" ht="13.8">
      <c r="A15" s="356"/>
      <c r="B15" s="357"/>
      <c r="C15" s="87"/>
      <c r="D15" s="87"/>
      <c r="E15" s="87"/>
      <c r="F15" s="87"/>
      <c r="G15" s="87"/>
      <c r="H15" s="4"/>
      <c r="I15" s="4"/>
    </row>
    <row r="16" spans="1:9" ht="13.8">
      <c r="A16" s="356"/>
      <c r="B16" s="357"/>
      <c r="C16" s="87"/>
      <c r="D16" s="87"/>
      <c r="E16" s="87"/>
      <c r="F16" s="87"/>
      <c r="G16" s="87"/>
      <c r="H16" s="4"/>
      <c r="I16" s="4"/>
    </row>
    <row r="17" spans="1:9" ht="13.8">
      <c r="A17" s="356"/>
      <c r="B17" s="357"/>
      <c r="C17" s="87"/>
      <c r="D17" s="87"/>
      <c r="E17" s="87"/>
      <c r="F17" s="87"/>
      <c r="G17" s="87"/>
      <c r="H17" s="4"/>
      <c r="I17" s="4"/>
    </row>
    <row r="18" spans="1:9" ht="13.8">
      <c r="A18" s="356"/>
      <c r="B18" s="357"/>
      <c r="C18" s="87"/>
      <c r="D18" s="87"/>
      <c r="E18" s="87"/>
      <c r="F18" s="87"/>
      <c r="G18" s="87"/>
      <c r="H18" s="4"/>
      <c r="I18" s="4"/>
    </row>
    <row r="19" spans="1:9" ht="13.8">
      <c r="A19" s="356"/>
      <c r="B19" s="357"/>
      <c r="C19" s="87"/>
      <c r="D19" s="87"/>
      <c r="E19" s="87"/>
      <c r="F19" s="87"/>
      <c r="G19" s="87"/>
      <c r="H19" s="4"/>
      <c r="I19" s="4"/>
    </row>
    <row r="20" spans="1:9" ht="13.8">
      <c r="A20" s="356"/>
      <c r="B20" s="357"/>
      <c r="C20" s="87"/>
      <c r="D20" s="87"/>
      <c r="E20" s="87"/>
      <c r="F20" s="87"/>
      <c r="G20" s="87"/>
      <c r="H20" s="4"/>
      <c r="I20" s="4"/>
    </row>
    <row r="21" spans="1:9" ht="13.8">
      <c r="A21" s="356"/>
      <c r="B21" s="357"/>
      <c r="C21" s="87"/>
      <c r="D21" s="87"/>
      <c r="E21" s="87"/>
      <c r="F21" s="87"/>
      <c r="G21" s="87"/>
      <c r="H21" s="4"/>
      <c r="I21" s="4"/>
    </row>
    <row r="22" spans="1:9" ht="13.8">
      <c r="A22" s="356"/>
      <c r="B22" s="357"/>
      <c r="C22" s="87"/>
      <c r="D22" s="87"/>
      <c r="E22" s="87"/>
      <c r="F22" s="87"/>
      <c r="G22" s="87"/>
      <c r="H22" s="4"/>
      <c r="I22" s="4"/>
    </row>
    <row r="23" spans="1:9" ht="13.8">
      <c r="A23" s="356"/>
      <c r="B23" s="357"/>
      <c r="C23" s="87"/>
      <c r="D23" s="87"/>
      <c r="E23" s="87"/>
      <c r="F23" s="87"/>
      <c r="G23" s="87"/>
      <c r="H23" s="4"/>
      <c r="I23" s="4"/>
    </row>
    <row r="24" spans="1:9" ht="13.8">
      <c r="A24" s="356"/>
      <c r="B24" s="357"/>
      <c r="C24" s="87"/>
      <c r="D24" s="87"/>
      <c r="E24" s="87"/>
      <c r="F24" s="87"/>
      <c r="G24" s="87"/>
      <c r="H24" s="4"/>
      <c r="I24" s="4"/>
    </row>
    <row r="25" spans="1:9" ht="13.8">
      <c r="A25" s="356"/>
      <c r="B25" s="357"/>
      <c r="C25" s="87"/>
      <c r="D25" s="87"/>
      <c r="E25" s="87"/>
      <c r="F25" s="87"/>
      <c r="G25" s="87"/>
      <c r="H25" s="4"/>
      <c r="I25" s="4"/>
    </row>
    <row r="26" spans="1:9" ht="13.8">
      <c r="A26" s="356"/>
      <c r="B26" s="357"/>
      <c r="C26" s="87"/>
      <c r="D26" s="87"/>
      <c r="E26" s="87"/>
      <c r="F26" s="87"/>
      <c r="G26" s="87"/>
      <c r="H26" s="4"/>
      <c r="I26" s="4"/>
    </row>
    <row r="27" spans="1:9" ht="13.8">
      <c r="A27" s="356"/>
      <c r="B27" s="357"/>
      <c r="C27" s="87"/>
      <c r="D27" s="87"/>
      <c r="E27" s="87"/>
      <c r="F27" s="87"/>
      <c r="G27" s="87"/>
      <c r="H27" s="4"/>
      <c r="I27" s="4"/>
    </row>
    <row r="28" spans="1:9" ht="13.8">
      <c r="A28" s="356"/>
      <c r="B28" s="357"/>
      <c r="C28" s="87"/>
      <c r="D28" s="87"/>
      <c r="E28" s="87"/>
      <c r="F28" s="87"/>
      <c r="G28" s="87"/>
      <c r="H28" s="4"/>
      <c r="I28" s="4"/>
    </row>
    <row r="29" spans="1:9" ht="13.8">
      <c r="A29" s="356"/>
      <c r="B29" s="357"/>
      <c r="C29" s="87"/>
      <c r="D29" s="87"/>
      <c r="E29" s="87"/>
      <c r="F29" s="87"/>
      <c r="G29" s="87"/>
      <c r="H29" s="4"/>
      <c r="I29" s="4"/>
    </row>
    <row r="30" spans="1:9" ht="13.8">
      <c r="A30" s="356"/>
      <c r="B30" s="357"/>
      <c r="C30" s="87"/>
      <c r="D30" s="87"/>
      <c r="E30" s="87"/>
      <c r="F30" s="87"/>
      <c r="G30" s="87"/>
      <c r="H30" s="4"/>
      <c r="I30" s="4"/>
    </row>
    <row r="31" spans="1:9" ht="13.8">
      <c r="A31" s="356"/>
      <c r="B31" s="357"/>
      <c r="C31" s="87"/>
      <c r="D31" s="87"/>
      <c r="E31" s="87"/>
      <c r="F31" s="87"/>
      <c r="G31" s="87"/>
      <c r="H31" s="4"/>
      <c r="I31" s="4"/>
    </row>
    <row r="32" spans="1:9" ht="13.8">
      <c r="A32" s="356"/>
      <c r="B32" s="357"/>
      <c r="C32" s="87"/>
      <c r="D32" s="87"/>
      <c r="E32" s="87"/>
      <c r="F32" s="87"/>
      <c r="G32" s="87"/>
      <c r="H32" s="4"/>
      <c r="I32" s="4"/>
    </row>
    <row r="33" spans="1:9" ht="13.8">
      <c r="A33" s="356"/>
      <c r="B33" s="357"/>
      <c r="C33" s="87"/>
      <c r="D33" s="87"/>
      <c r="E33" s="87"/>
      <c r="F33" s="87"/>
      <c r="G33" s="87"/>
      <c r="H33" s="4"/>
      <c r="I33" s="4"/>
    </row>
    <row r="34" spans="1:9" ht="13.8">
      <c r="A34" s="356"/>
      <c r="B34" s="358"/>
      <c r="C34" s="99"/>
      <c r="D34" s="99"/>
      <c r="E34" s="99"/>
      <c r="F34" s="99"/>
      <c r="G34" s="99" t="s">
        <v>313</v>
      </c>
      <c r="H34" s="86">
        <f>SUM(H9:H33)</f>
        <v>0</v>
      </c>
      <c r="I34" s="86">
        <f>SUM(I9:I33)</f>
        <v>0</v>
      </c>
    </row>
    <row r="35" spans="1:9" ht="13.8">
      <c r="A35" s="216"/>
      <c r="B35" s="216"/>
      <c r="C35" s="216"/>
      <c r="D35" s="216"/>
      <c r="E35" s="216"/>
      <c r="F35" s="216"/>
      <c r="G35" s="184"/>
      <c r="H35" s="184"/>
      <c r="I35" s="189"/>
    </row>
    <row r="36" spans="1:9" ht="13.8">
      <c r="A36" s="217" t="s">
        <v>324</v>
      </c>
      <c r="B36" s="216"/>
      <c r="C36" s="216"/>
      <c r="D36" s="216"/>
      <c r="E36" s="216"/>
      <c r="F36" s="216"/>
      <c r="G36" s="184"/>
      <c r="H36" s="184"/>
      <c r="I36" s="189"/>
    </row>
    <row r="37" spans="1:9" ht="13.8">
      <c r="A37" s="217" t="s">
        <v>327</v>
      </c>
      <c r="B37" s="216"/>
      <c r="C37" s="216"/>
      <c r="D37" s="216"/>
      <c r="E37" s="216"/>
      <c r="F37" s="216"/>
      <c r="G37" s="184"/>
      <c r="H37" s="184"/>
      <c r="I37" s="189"/>
    </row>
    <row r="38" spans="1:9" ht="13.8">
      <c r="A38" s="217"/>
      <c r="B38" s="184"/>
      <c r="C38" s="184"/>
      <c r="D38" s="184"/>
      <c r="E38" s="184"/>
      <c r="F38" s="184"/>
      <c r="G38" s="184"/>
      <c r="H38" s="184"/>
      <c r="I38" s="189"/>
    </row>
    <row r="39" spans="1:9" ht="13.8">
      <c r="A39" s="217"/>
      <c r="B39" s="184"/>
      <c r="C39" s="184"/>
      <c r="D39" s="184"/>
      <c r="E39" s="184"/>
      <c r="G39" s="184"/>
      <c r="H39" s="184"/>
      <c r="I39" s="189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189"/>
    </row>
    <row r="41" spans="1:9" ht="13.8">
      <c r="A41" s="190" t="s">
        <v>96</v>
      </c>
      <c r="B41" s="184"/>
      <c r="C41" s="184"/>
      <c r="D41" s="184"/>
      <c r="E41" s="184"/>
      <c r="F41" s="184"/>
      <c r="G41" s="184"/>
      <c r="H41" s="184"/>
      <c r="I41" s="189"/>
    </row>
    <row r="42" spans="1:9" ht="13.8">
      <c r="A42" s="184"/>
      <c r="B42" s="184"/>
      <c r="C42" s="184"/>
      <c r="D42" s="184"/>
      <c r="E42" s="184"/>
      <c r="F42" s="184"/>
      <c r="G42" s="184"/>
      <c r="H42" s="184"/>
      <c r="I42" s="189"/>
    </row>
    <row r="43" spans="1:9" ht="13.8">
      <c r="A43" s="184"/>
      <c r="B43" s="184"/>
      <c r="C43" s="184"/>
      <c r="D43" s="184"/>
      <c r="E43" s="184"/>
      <c r="F43" s="184"/>
      <c r="G43" s="184"/>
      <c r="H43" s="191"/>
      <c r="I43" s="189"/>
    </row>
    <row r="44" spans="1:9" ht="13.8">
      <c r="A44" s="190"/>
      <c r="B44" s="190" t="s">
        <v>254</v>
      </c>
      <c r="C44" s="190"/>
      <c r="D44" s="190"/>
      <c r="E44" s="190"/>
      <c r="F44" s="190"/>
      <c r="G44" s="184"/>
      <c r="H44" s="191"/>
      <c r="I44" s="189"/>
    </row>
    <row r="45" spans="1:9" ht="13.8">
      <c r="A45" s="184"/>
      <c r="B45" s="184" t="s">
        <v>253</v>
      </c>
      <c r="C45" s="184"/>
      <c r="D45" s="184"/>
      <c r="E45" s="184"/>
      <c r="F45" s="184"/>
      <c r="G45" s="184"/>
      <c r="H45" s="191"/>
      <c r="I45" s="189"/>
    </row>
    <row r="46" spans="1:9">
      <c r="A46" s="192"/>
      <c r="B46" s="192" t="s">
        <v>127</v>
      </c>
      <c r="C46" s="192"/>
      <c r="D46" s="192"/>
      <c r="E46" s="192"/>
      <c r="F46" s="192"/>
      <c r="G46" s="185"/>
      <c r="H46" s="185"/>
      <c r="I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09375" defaultRowHeight="13.2"/>
  <cols>
    <col min="1" max="1" width="5.44140625" style="185" customWidth="1"/>
    <col min="2" max="2" width="13.109375" style="185" customWidth="1"/>
    <col min="3" max="3" width="15.109375" style="185" customWidth="1"/>
    <col min="4" max="4" width="18" style="185" customWidth="1"/>
    <col min="5" max="5" width="20.5546875" style="185" customWidth="1"/>
    <col min="6" max="6" width="21.33203125" style="185" customWidth="1"/>
    <col min="7" max="7" width="15.109375" style="185" customWidth="1"/>
    <col min="8" max="8" width="15.5546875" style="185" customWidth="1"/>
    <col min="9" max="9" width="13.44140625" style="185" customWidth="1"/>
    <col min="10" max="10" width="0" style="185" hidden="1" customWidth="1"/>
    <col min="11" max="16384" width="9.109375" style="185"/>
  </cols>
  <sheetData>
    <row r="1" spans="1:10" ht="13.8">
      <c r="A1" s="74" t="s">
        <v>410</v>
      </c>
      <c r="B1" s="74"/>
      <c r="C1" s="77"/>
      <c r="D1" s="77"/>
      <c r="E1" s="77"/>
      <c r="F1" s="77"/>
      <c r="G1" s="527" t="s">
        <v>97</v>
      </c>
      <c r="H1" s="527"/>
    </row>
    <row r="2" spans="1:10" ht="13.8">
      <c r="A2" s="76" t="s">
        <v>128</v>
      </c>
      <c r="B2" s="74"/>
      <c r="C2" s="77"/>
      <c r="D2" s="77"/>
      <c r="E2" s="77"/>
      <c r="F2" s="77"/>
      <c r="G2" s="525" t="str">
        <f>'ფორმა N1'!L2</f>
        <v>09/01/2020-11/1312020</v>
      </c>
      <c r="H2" s="525"/>
    </row>
    <row r="3" spans="1:10" ht="13.8">
      <c r="A3" s="76"/>
      <c r="B3" s="76"/>
      <c r="C3" s="76"/>
      <c r="D3" s="76"/>
      <c r="E3" s="76"/>
      <c r="F3" s="76"/>
      <c r="G3" s="205"/>
      <c r="H3" s="205"/>
    </row>
    <row r="4" spans="1:10" ht="13.8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3.8">
      <c r="A5" s="427" t="str">
        <f>'ფორმა N1'!A5</f>
        <v>მპგ "სოციალური სამართლიანობისათვის"</v>
      </c>
      <c r="B5" s="80"/>
      <c r="C5" s="80"/>
      <c r="D5" s="80"/>
      <c r="E5" s="80"/>
      <c r="F5" s="80"/>
      <c r="G5" s="81"/>
      <c r="H5" s="81"/>
    </row>
    <row r="6" spans="1:10" ht="13.8">
      <c r="A6" s="77"/>
      <c r="B6" s="77"/>
      <c r="C6" s="77"/>
      <c r="D6" s="77"/>
      <c r="E6" s="77"/>
      <c r="F6" s="77"/>
      <c r="G6" s="76"/>
      <c r="H6" s="76"/>
    </row>
    <row r="7" spans="1:10" ht="13.8">
      <c r="A7" s="204"/>
      <c r="B7" s="204"/>
      <c r="C7" s="204"/>
      <c r="D7" s="208"/>
      <c r="E7" s="204"/>
      <c r="F7" s="204"/>
      <c r="G7" s="78"/>
      <c r="H7" s="78"/>
    </row>
    <row r="8" spans="1:10" ht="27.6">
      <c r="A8" s="90" t="s">
        <v>64</v>
      </c>
      <c r="B8" s="90" t="s">
        <v>314</v>
      </c>
      <c r="C8" s="90" t="s">
        <v>315</v>
      </c>
      <c r="D8" s="90" t="s">
        <v>215</v>
      </c>
      <c r="E8" s="90" t="s">
        <v>323</v>
      </c>
      <c r="F8" s="90" t="s">
        <v>316</v>
      </c>
      <c r="G8" s="79" t="s">
        <v>10</v>
      </c>
      <c r="H8" s="79" t="s">
        <v>9</v>
      </c>
      <c r="J8" s="218" t="s">
        <v>322</v>
      </c>
    </row>
    <row r="9" spans="1:10" ht="13.8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3.8">
      <c r="A10" s="98"/>
      <c r="B10" s="98"/>
      <c r="C10" s="98"/>
      <c r="D10" s="98"/>
      <c r="E10" s="98"/>
      <c r="F10" s="98"/>
      <c r="G10" s="4"/>
      <c r="H10" s="4"/>
    </row>
    <row r="11" spans="1:10" ht="13.8">
      <c r="A11" s="87"/>
      <c r="B11" s="87"/>
      <c r="C11" s="87"/>
      <c r="D11" s="87"/>
      <c r="E11" s="87"/>
      <c r="F11" s="87"/>
      <c r="G11" s="4"/>
      <c r="H11" s="4"/>
    </row>
    <row r="12" spans="1:10" ht="13.8">
      <c r="A12" s="87"/>
      <c r="B12" s="87"/>
      <c r="C12" s="87"/>
      <c r="D12" s="87"/>
      <c r="E12" s="87"/>
      <c r="F12" s="87"/>
      <c r="G12" s="4"/>
      <c r="H12" s="4"/>
    </row>
    <row r="13" spans="1:10" ht="13.8">
      <c r="A13" s="87"/>
      <c r="B13" s="87"/>
      <c r="C13" s="87"/>
      <c r="D13" s="87"/>
      <c r="E13" s="87"/>
      <c r="F13" s="87"/>
      <c r="G13" s="4"/>
      <c r="H13" s="4"/>
    </row>
    <row r="14" spans="1:10" ht="13.8">
      <c r="A14" s="87"/>
      <c r="B14" s="87"/>
      <c r="C14" s="87"/>
      <c r="D14" s="87"/>
      <c r="E14" s="87"/>
      <c r="F14" s="87"/>
      <c r="G14" s="4"/>
      <c r="H14" s="4"/>
    </row>
    <row r="15" spans="1:10" ht="13.8">
      <c r="A15" s="87"/>
      <c r="B15" s="87"/>
      <c r="C15" s="87"/>
      <c r="D15" s="87"/>
      <c r="E15" s="87"/>
      <c r="F15" s="87"/>
      <c r="G15" s="4"/>
      <c r="H15" s="4"/>
    </row>
    <row r="16" spans="1:10" ht="13.8">
      <c r="A16" s="87"/>
      <c r="B16" s="87"/>
      <c r="C16" s="87"/>
      <c r="D16" s="87"/>
      <c r="E16" s="87"/>
      <c r="F16" s="87"/>
      <c r="G16" s="4"/>
      <c r="H16" s="4"/>
    </row>
    <row r="17" spans="1:8" ht="13.8">
      <c r="A17" s="87"/>
      <c r="B17" s="87"/>
      <c r="C17" s="87"/>
      <c r="D17" s="87"/>
      <c r="E17" s="87"/>
      <c r="F17" s="87"/>
      <c r="G17" s="4"/>
      <c r="H17" s="4"/>
    </row>
    <row r="18" spans="1:8" ht="13.8">
      <c r="A18" s="87"/>
      <c r="B18" s="87"/>
      <c r="C18" s="87"/>
      <c r="D18" s="87"/>
      <c r="E18" s="87"/>
      <c r="F18" s="87"/>
      <c r="G18" s="4"/>
      <c r="H18" s="4"/>
    </row>
    <row r="19" spans="1:8" ht="13.8">
      <c r="A19" s="87"/>
      <c r="B19" s="87"/>
      <c r="C19" s="87"/>
      <c r="D19" s="87"/>
      <c r="E19" s="87"/>
      <c r="F19" s="87"/>
      <c r="G19" s="4"/>
      <c r="H19" s="4"/>
    </row>
    <row r="20" spans="1:8" ht="13.8">
      <c r="A20" s="87"/>
      <c r="B20" s="87"/>
      <c r="C20" s="87"/>
      <c r="D20" s="87"/>
      <c r="E20" s="87"/>
      <c r="F20" s="87"/>
      <c r="G20" s="4"/>
      <c r="H20" s="4"/>
    </row>
    <row r="21" spans="1:8" ht="13.8">
      <c r="A21" s="87"/>
      <c r="B21" s="87"/>
      <c r="C21" s="87"/>
      <c r="D21" s="87"/>
      <c r="E21" s="87"/>
      <c r="F21" s="87"/>
      <c r="G21" s="4"/>
      <c r="H21" s="4"/>
    </row>
    <row r="22" spans="1:8" ht="13.8">
      <c r="A22" s="87"/>
      <c r="B22" s="87"/>
      <c r="C22" s="87"/>
      <c r="D22" s="87"/>
      <c r="E22" s="87"/>
      <c r="F22" s="87"/>
      <c r="G22" s="4"/>
      <c r="H22" s="4"/>
    </row>
    <row r="23" spans="1:8" ht="13.8">
      <c r="A23" s="87"/>
      <c r="B23" s="87"/>
      <c r="C23" s="87"/>
      <c r="D23" s="87"/>
      <c r="E23" s="87"/>
      <c r="F23" s="87"/>
      <c r="G23" s="4"/>
      <c r="H23" s="4"/>
    </row>
    <row r="24" spans="1:8" ht="13.8">
      <c r="A24" s="87"/>
      <c r="B24" s="87"/>
      <c r="C24" s="87"/>
      <c r="D24" s="87"/>
      <c r="E24" s="87"/>
      <c r="F24" s="87"/>
      <c r="G24" s="4"/>
      <c r="H24" s="4"/>
    </row>
    <row r="25" spans="1:8" ht="13.8">
      <c r="A25" s="87"/>
      <c r="B25" s="87"/>
      <c r="C25" s="87"/>
      <c r="D25" s="87"/>
      <c r="E25" s="87"/>
      <c r="F25" s="87"/>
      <c r="G25" s="4"/>
      <c r="H25" s="4"/>
    </row>
    <row r="26" spans="1:8" ht="13.8">
      <c r="A26" s="87"/>
      <c r="B26" s="87"/>
      <c r="C26" s="87"/>
      <c r="D26" s="87"/>
      <c r="E26" s="87"/>
      <c r="F26" s="87"/>
      <c r="G26" s="4"/>
      <c r="H26" s="4"/>
    </row>
    <row r="27" spans="1:8" ht="13.8">
      <c r="A27" s="87"/>
      <c r="B27" s="87"/>
      <c r="C27" s="87"/>
      <c r="D27" s="87"/>
      <c r="E27" s="87"/>
      <c r="F27" s="87"/>
      <c r="G27" s="4"/>
      <c r="H27" s="4"/>
    </row>
    <row r="28" spans="1:8" ht="13.8">
      <c r="A28" s="87"/>
      <c r="B28" s="87"/>
      <c r="C28" s="87"/>
      <c r="D28" s="87"/>
      <c r="E28" s="87"/>
      <c r="F28" s="87"/>
      <c r="G28" s="4"/>
      <c r="H28" s="4"/>
    </row>
    <row r="29" spans="1:8" ht="13.8">
      <c r="A29" s="87"/>
      <c r="B29" s="87"/>
      <c r="C29" s="87"/>
      <c r="D29" s="87"/>
      <c r="E29" s="87"/>
      <c r="F29" s="87"/>
      <c r="G29" s="4"/>
      <c r="H29" s="4"/>
    </row>
    <row r="30" spans="1:8" ht="13.8">
      <c r="A30" s="87"/>
      <c r="B30" s="87"/>
      <c r="C30" s="87"/>
      <c r="D30" s="87"/>
      <c r="E30" s="87"/>
      <c r="F30" s="87"/>
      <c r="G30" s="4"/>
      <c r="H30" s="4"/>
    </row>
    <row r="31" spans="1:8" ht="13.8">
      <c r="A31" s="87"/>
      <c r="B31" s="87"/>
      <c r="C31" s="87"/>
      <c r="D31" s="87"/>
      <c r="E31" s="87"/>
      <c r="F31" s="87"/>
      <c r="G31" s="4"/>
      <c r="H31" s="4"/>
    </row>
    <row r="32" spans="1:8" ht="13.8">
      <c r="A32" s="87"/>
      <c r="B32" s="87"/>
      <c r="C32" s="87"/>
      <c r="D32" s="87"/>
      <c r="E32" s="87"/>
      <c r="F32" s="87"/>
      <c r="G32" s="4"/>
      <c r="H32" s="4"/>
    </row>
    <row r="33" spans="1:9" ht="13.8">
      <c r="A33" s="87"/>
      <c r="B33" s="87"/>
      <c r="C33" s="87"/>
      <c r="D33" s="87"/>
      <c r="E33" s="87"/>
      <c r="F33" s="87"/>
      <c r="G33" s="4"/>
      <c r="H33" s="4"/>
    </row>
    <row r="34" spans="1:9" ht="13.8">
      <c r="A34" s="87"/>
      <c r="B34" s="99"/>
      <c r="C34" s="99"/>
      <c r="D34" s="99"/>
      <c r="E34" s="99"/>
      <c r="F34" s="99" t="s">
        <v>321</v>
      </c>
      <c r="G34" s="86">
        <f>SUM(G9:G33)</f>
        <v>0</v>
      </c>
      <c r="H34" s="86">
        <f>SUM(H9:H33)</f>
        <v>0</v>
      </c>
    </row>
    <row r="35" spans="1:9" ht="13.8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3.8">
      <c r="A36" s="217" t="s">
        <v>369</v>
      </c>
      <c r="B36" s="217"/>
      <c r="C36" s="216"/>
      <c r="D36" s="216"/>
      <c r="E36" s="216"/>
      <c r="F36" s="216"/>
      <c r="G36" s="216"/>
      <c r="H36" s="184"/>
      <c r="I36" s="184"/>
    </row>
    <row r="37" spans="1:9" ht="13.8">
      <c r="A37" s="217" t="s">
        <v>320</v>
      </c>
      <c r="B37" s="217"/>
      <c r="C37" s="216"/>
      <c r="D37" s="216"/>
      <c r="E37" s="216"/>
      <c r="F37" s="216"/>
      <c r="G37" s="216"/>
      <c r="H37" s="184"/>
      <c r="I37" s="184"/>
    </row>
    <row r="38" spans="1:9" ht="13.8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3.8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3.8">
      <c r="A41" s="190" t="s">
        <v>96</v>
      </c>
      <c r="B41" s="190"/>
      <c r="C41" s="184"/>
      <c r="D41" s="184"/>
      <c r="E41" s="184"/>
      <c r="F41" s="184"/>
      <c r="G41" s="184"/>
      <c r="H41" s="184"/>
      <c r="I41" s="184"/>
    </row>
    <row r="42" spans="1:9" ht="13.8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3.8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3.8">
      <c r="A44" s="190"/>
      <c r="B44" s="190"/>
      <c r="C44" s="190" t="s">
        <v>385</v>
      </c>
      <c r="D44" s="190"/>
      <c r="E44" s="216"/>
      <c r="F44" s="190"/>
      <c r="G44" s="190"/>
      <c r="H44" s="184"/>
      <c r="I44" s="191"/>
    </row>
    <row r="45" spans="1:9" ht="13.8">
      <c r="A45" s="184"/>
      <c r="B45" s="184"/>
      <c r="C45" s="184" t="s">
        <v>253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127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ColWidth="9.109375" defaultRowHeight="13.2"/>
  <cols>
    <col min="1" max="1" width="5.44140625" style="185" customWidth="1"/>
    <col min="2" max="2" width="19.109375" style="185" bestFit="1" customWidth="1"/>
    <col min="3" max="3" width="27.5546875" style="185" customWidth="1"/>
    <col min="4" max="4" width="19.33203125" style="185" customWidth="1"/>
    <col min="5" max="5" width="16.88671875" style="185" customWidth="1"/>
    <col min="6" max="6" width="13.109375" style="185" customWidth="1"/>
    <col min="7" max="7" width="17" style="185" customWidth="1"/>
    <col min="8" max="8" width="13.6640625" style="185" customWidth="1"/>
    <col min="9" max="9" width="19.44140625" style="185" bestFit="1" customWidth="1"/>
    <col min="10" max="10" width="18.5546875" style="185" bestFit="1" customWidth="1"/>
    <col min="11" max="11" width="16.6640625" style="185" customWidth="1"/>
    <col min="12" max="12" width="17.6640625" style="185" customWidth="1"/>
    <col min="13" max="13" width="12.88671875" style="185" customWidth="1"/>
    <col min="14" max="16384" width="9.109375" style="185"/>
  </cols>
  <sheetData>
    <row r="2" spans="1:13" ht="13.8">
      <c r="A2" s="532" t="s">
        <v>456</v>
      </c>
      <c r="B2" s="532"/>
      <c r="C2" s="532"/>
      <c r="D2" s="532"/>
      <c r="E2" s="532"/>
      <c r="F2" s="362"/>
      <c r="G2" s="77"/>
      <c r="H2" s="77"/>
      <c r="I2" s="77"/>
      <c r="J2" s="77"/>
      <c r="K2" s="363"/>
      <c r="L2" s="364"/>
      <c r="M2" s="364" t="s">
        <v>97</v>
      </c>
    </row>
    <row r="3" spans="1:13" ht="13.8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363"/>
      <c r="L3" s="525" t="str">
        <f>'ფორმა N1'!L2</f>
        <v>09/01/2020-11/1312020</v>
      </c>
      <c r="M3" s="525"/>
    </row>
    <row r="4" spans="1:13" ht="13.8">
      <c r="A4" s="76"/>
      <c r="B4" s="76"/>
      <c r="C4" s="76"/>
      <c r="D4" s="74"/>
      <c r="E4" s="74"/>
      <c r="F4" s="74"/>
      <c r="G4" s="74"/>
      <c r="H4" s="74"/>
      <c r="I4" s="74"/>
      <c r="J4" s="74"/>
      <c r="K4" s="363"/>
      <c r="L4" s="363"/>
      <c r="M4" s="363"/>
    </row>
    <row r="5" spans="1:13" ht="13.8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3.8">
      <c r="A6" s="427" t="str">
        <f>'ფორმა N1'!A5</f>
        <v>მპგ "სოციალური სამართლიანობისათვის"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3.8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3.8">
      <c r="A8" s="360"/>
      <c r="B8" s="373"/>
      <c r="C8" s="360"/>
      <c r="D8" s="360"/>
      <c r="E8" s="360"/>
      <c r="F8" s="360"/>
      <c r="G8" s="360"/>
      <c r="H8" s="360"/>
      <c r="I8" s="360"/>
      <c r="J8" s="360"/>
      <c r="K8" s="78"/>
      <c r="L8" s="78"/>
      <c r="M8" s="78"/>
    </row>
    <row r="9" spans="1:13" ht="41.4">
      <c r="A9" s="90" t="s">
        <v>64</v>
      </c>
      <c r="B9" s="90" t="s">
        <v>462</v>
      </c>
      <c r="C9" s="90" t="s">
        <v>427</v>
      </c>
      <c r="D9" s="90" t="s">
        <v>428</v>
      </c>
      <c r="E9" s="90" t="s">
        <v>429</v>
      </c>
      <c r="F9" s="90" t="s">
        <v>430</v>
      </c>
      <c r="G9" s="90" t="s">
        <v>431</v>
      </c>
      <c r="H9" s="90" t="s">
        <v>432</v>
      </c>
      <c r="I9" s="90" t="s">
        <v>433</v>
      </c>
      <c r="J9" s="90" t="s">
        <v>434</v>
      </c>
      <c r="K9" s="90" t="s">
        <v>435</v>
      </c>
      <c r="L9" s="90" t="s">
        <v>436</v>
      </c>
      <c r="M9" s="90" t="s">
        <v>299</v>
      </c>
    </row>
    <row r="10" spans="1:13" ht="13.8">
      <c r="A10" s="98">
        <v>1</v>
      </c>
      <c r="B10" s="380"/>
      <c r="C10" s="347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3.8">
      <c r="A11" s="98">
        <v>2</v>
      </c>
      <c r="B11" s="380"/>
      <c r="C11" s="347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3.8">
      <c r="A12" s="98">
        <v>3</v>
      </c>
      <c r="B12" s="380"/>
      <c r="C12" s="347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3.8">
      <c r="A13" s="98">
        <v>4</v>
      </c>
      <c r="B13" s="380"/>
      <c r="C13" s="347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3.8">
      <c r="A14" s="98">
        <v>5</v>
      </c>
      <c r="B14" s="380"/>
      <c r="C14" s="347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3.8">
      <c r="A15" s="98">
        <v>6</v>
      </c>
      <c r="B15" s="380"/>
      <c r="C15" s="347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3.8">
      <c r="A16" s="98">
        <v>7</v>
      </c>
      <c r="B16" s="380"/>
      <c r="C16" s="347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3.8">
      <c r="A17" s="98">
        <v>8</v>
      </c>
      <c r="B17" s="380"/>
      <c r="C17" s="347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3.8">
      <c r="A18" s="98">
        <v>9</v>
      </c>
      <c r="B18" s="380"/>
      <c r="C18" s="347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3.8">
      <c r="A19" s="98">
        <v>10</v>
      </c>
      <c r="B19" s="380"/>
      <c r="C19" s="347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3.8">
      <c r="A20" s="98">
        <v>11</v>
      </c>
      <c r="B20" s="380"/>
      <c r="C20" s="347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3.8">
      <c r="A21" s="98">
        <v>12</v>
      </c>
      <c r="B21" s="380"/>
      <c r="C21" s="347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3.8">
      <c r="A22" s="98">
        <v>13</v>
      </c>
      <c r="B22" s="380"/>
      <c r="C22" s="347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3.8">
      <c r="A23" s="98">
        <v>14</v>
      </c>
      <c r="B23" s="380"/>
      <c r="C23" s="347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3.8">
      <c r="A24" s="98">
        <v>15</v>
      </c>
      <c r="B24" s="380"/>
      <c r="C24" s="347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3.8">
      <c r="A25" s="98">
        <v>16</v>
      </c>
      <c r="B25" s="380"/>
      <c r="C25" s="347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3.8">
      <c r="A26" s="98">
        <v>17</v>
      </c>
      <c r="B26" s="380"/>
      <c r="C26" s="347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3.8">
      <c r="A27" s="98">
        <v>18</v>
      </c>
      <c r="B27" s="380"/>
      <c r="C27" s="347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3.8">
      <c r="A28" s="98">
        <v>19</v>
      </c>
      <c r="B28" s="380"/>
      <c r="C28" s="347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3.8">
      <c r="A29" s="98">
        <v>20</v>
      </c>
      <c r="B29" s="380"/>
      <c r="C29" s="347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3.8">
      <c r="A30" s="98">
        <v>21</v>
      </c>
      <c r="B30" s="380"/>
      <c r="C30" s="347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3.8">
      <c r="A31" s="98">
        <v>22</v>
      </c>
      <c r="B31" s="380"/>
      <c r="C31" s="347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3.8">
      <c r="A32" s="98">
        <v>23</v>
      </c>
      <c r="B32" s="380"/>
      <c r="C32" s="347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3.8">
      <c r="A33" s="98">
        <v>24</v>
      </c>
      <c r="B33" s="380"/>
      <c r="C33" s="347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3.8">
      <c r="A34" s="87" t="s">
        <v>259</v>
      </c>
      <c r="B34" s="381"/>
      <c r="C34" s="347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3.8">
      <c r="A35" s="87"/>
      <c r="B35" s="381"/>
      <c r="C35" s="347"/>
      <c r="D35" s="99"/>
      <c r="E35" s="99"/>
      <c r="F35" s="99"/>
      <c r="G35" s="99"/>
      <c r="H35" s="87"/>
      <c r="I35" s="87"/>
      <c r="J35" s="87"/>
      <c r="K35" s="87" t="s">
        <v>437</v>
      </c>
      <c r="L35" s="86">
        <f>SUM(L10:L34)</f>
        <v>0</v>
      </c>
      <c r="M35" s="87"/>
    </row>
    <row r="36" spans="1:13" ht="13.8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3.8">
      <c r="A37" s="217" t="s">
        <v>438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3.8">
      <c r="A38" s="217" t="s">
        <v>439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3.8">
      <c r="A39" s="201" t="s">
        <v>440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3.8">
      <c r="A40" s="201" t="s">
        <v>457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.75" customHeight="1">
      <c r="A41" s="537" t="s">
        <v>458</v>
      </c>
      <c r="B41" s="537"/>
      <c r="C41" s="537"/>
      <c r="D41" s="537"/>
      <c r="E41" s="537"/>
      <c r="F41" s="537"/>
      <c r="G41" s="537"/>
      <c r="H41" s="537"/>
      <c r="I41" s="537"/>
      <c r="J41" s="537"/>
      <c r="K41" s="537"/>
      <c r="L41" s="537"/>
    </row>
    <row r="42" spans="1:13" ht="15.75" customHeight="1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</row>
    <row r="43" spans="1:13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3" ht="13.8">
      <c r="A44" s="533" t="s">
        <v>96</v>
      </c>
      <c r="B44" s="533"/>
      <c r="C44" s="533"/>
      <c r="D44" s="348"/>
      <c r="E44" s="349"/>
      <c r="F44" s="349"/>
      <c r="G44" s="348"/>
      <c r="H44" s="348"/>
      <c r="I44" s="348"/>
      <c r="J44" s="348"/>
      <c r="K44" s="348"/>
      <c r="L44" s="184"/>
    </row>
    <row r="45" spans="1:13" ht="13.8">
      <c r="A45" s="348"/>
      <c r="B45" s="348"/>
      <c r="C45" s="349"/>
      <c r="D45" s="348"/>
      <c r="E45" s="349"/>
      <c r="F45" s="349"/>
      <c r="G45" s="348"/>
      <c r="H45" s="348"/>
      <c r="I45" s="348"/>
      <c r="J45" s="348"/>
      <c r="K45" s="350"/>
      <c r="L45" s="184"/>
    </row>
    <row r="46" spans="1:13" ht="15" customHeight="1">
      <c r="A46" s="348"/>
      <c r="B46" s="348"/>
      <c r="C46" s="349"/>
      <c r="D46" s="534" t="s">
        <v>251</v>
      </c>
      <c r="E46" s="534"/>
      <c r="F46" s="361"/>
      <c r="G46" s="352"/>
      <c r="H46" s="535" t="s">
        <v>442</v>
      </c>
      <c r="I46" s="535"/>
      <c r="J46" s="535"/>
      <c r="K46" s="353"/>
      <c r="L46" s="184"/>
    </row>
    <row r="47" spans="1:13" ht="13.8">
      <c r="A47" s="348"/>
      <c r="B47" s="348"/>
      <c r="C47" s="349"/>
      <c r="D47" s="348"/>
      <c r="E47" s="349"/>
      <c r="F47" s="349"/>
      <c r="G47" s="348"/>
      <c r="H47" s="536"/>
      <c r="I47" s="536"/>
      <c r="J47" s="536"/>
      <c r="K47" s="353"/>
      <c r="L47" s="184"/>
    </row>
    <row r="48" spans="1:13" ht="13.8">
      <c r="A48" s="348"/>
      <c r="B48" s="348"/>
      <c r="C48" s="349"/>
      <c r="D48" s="531" t="s">
        <v>127</v>
      </c>
      <c r="E48" s="531"/>
      <c r="F48" s="361"/>
      <c r="G48" s="352"/>
      <c r="H48" s="348"/>
      <c r="I48" s="348"/>
      <c r="J48" s="348"/>
      <c r="K48" s="348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22</vt:i4>
      </vt:variant>
    </vt:vector>
  </HeadingPairs>
  <TitlesOfParts>
    <vt:vector size="4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2016-05-03T11:38:33Z</cp:lastPrinted>
  <dcterms:created xsi:type="dcterms:W3CDTF">2011-12-27T13:20:18Z</dcterms:created>
  <dcterms:modified xsi:type="dcterms:W3CDTF">2020-12-21T09:53:23Z</dcterms:modified>
</cp:coreProperties>
</file>